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A119B963-6719-47DF-B924-CD374B5D9263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e payment channels" sheetId="1" r:id="rId1"/>
    <sheet name="credit by sector" sheetId="4" r:id="rId2"/>
    <sheet name="Credit &amp; Deposit Statisics" sheetId="10" r:id="rId3"/>
    <sheet name="NPL." sheetId="11" r:id="rId4"/>
    <sheet name="Staff Strenght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______________RED3">"Check Box 8"</definedName>
    <definedName name="________________WT1" localSheetId="1">[2]Work_sect!#REF!</definedName>
    <definedName name="________________WT1">[2]Work_sect!#REF!</definedName>
    <definedName name="________________WT5" localSheetId="1">[2]Work_sect!#REF!</definedName>
    <definedName name="________________WT5">[2]Work_sect!#REF!</definedName>
    <definedName name="________________WT6" localSheetId="1">[2]Work_sect!#REF!</definedName>
    <definedName name="________________WT6">[2]Work_sect!#REF!</definedName>
    <definedName name="________________WT7" localSheetId="1">[2]Work_sect!#REF!</definedName>
    <definedName name="________________WT7">[2]Work_sect!#REF!</definedName>
    <definedName name="_______________RED3">"Check Box 8"</definedName>
    <definedName name="_______________WT1" localSheetId="1">[2]Work_sect!#REF!</definedName>
    <definedName name="_______________WT1">[2]Work_sect!#REF!</definedName>
    <definedName name="_______________WT5" localSheetId="1">[2]Work_sect!#REF!</definedName>
    <definedName name="_______________WT5">[2]Work_sect!#REF!</definedName>
    <definedName name="_______________WT6" localSheetId="1">[2]Work_sect!#REF!</definedName>
    <definedName name="_______________WT6">[2]Work_sect!#REF!</definedName>
    <definedName name="_______________WT7" localSheetId="1">[2]Work_sect!#REF!</definedName>
    <definedName name="_______________WT7">[2]Work_sect!#REF!</definedName>
    <definedName name="______________RED3">"Check Box 8"</definedName>
    <definedName name="______________WT1" localSheetId="1">[2]Work_sect!#REF!</definedName>
    <definedName name="______________WT1">[2]Work_sect!#REF!</definedName>
    <definedName name="______________WT5" localSheetId="1">[2]Work_sect!#REF!</definedName>
    <definedName name="______________WT5">[2]Work_sect!#REF!</definedName>
    <definedName name="______________WT6" localSheetId="1">[2]Work_sect!#REF!</definedName>
    <definedName name="______________WT6">[2]Work_sect!#REF!</definedName>
    <definedName name="______________WT7" localSheetId="1">[2]Work_sect!#REF!</definedName>
    <definedName name="______________WT7">[2]Work_sect!#REF!</definedName>
    <definedName name="_____________RED3">"Check Box 8"</definedName>
    <definedName name="_____________WT1" localSheetId="1">[2]Work_sect!#REF!</definedName>
    <definedName name="_____________WT1">[2]Work_sect!#REF!</definedName>
    <definedName name="_____________WT5" localSheetId="1">[2]Work_sect!#REF!</definedName>
    <definedName name="_____________WT5">[2]Work_sect!#REF!</definedName>
    <definedName name="_____________WT6" localSheetId="1">[2]Work_sect!#REF!</definedName>
    <definedName name="_____________WT6">[2]Work_sect!#REF!</definedName>
    <definedName name="_____________WT7" localSheetId="1">[2]Work_sect!#REF!</definedName>
    <definedName name="_____________WT7">[2]Work_sect!#REF!</definedName>
    <definedName name="____________RED3">"Check Box 8"</definedName>
    <definedName name="____________WT1" localSheetId="1">[2]Work_sect!#REF!</definedName>
    <definedName name="____________WT1">[2]Work_sect!#REF!</definedName>
    <definedName name="____________WT5" localSheetId="1">[2]Work_sect!#REF!</definedName>
    <definedName name="____________WT5">[2]Work_sect!#REF!</definedName>
    <definedName name="____________WT6" localSheetId="1">[2]Work_sect!#REF!</definedName>
    <definedName name="____________WT6">[2]Work_sect!#REF!</definedName>
    <definedName name="____________WT7" localSheetId="1">[2]Work_sect!#REF!</definedName>
    <definedName name="____________WT7">[2]Work_sect!#REF!</definedName>
    <definedName name="___________RED3">"Check Box 8"</definedName>
    <definedName name="___________WT1" localSheetId="1">[2]Work_sect!#REF!</definedName>
    <definedName name="___________WT1">[2]Work_sect!#REF!</definedName>
    <definedName name="___________WT5" localSheetId="1">[2]Work_sect!#REF!</definedName>
    <definedName name="___________WT5">[2]Work_sect!#REF!</definedName>
    <definedName name="___________WT6" localSheetId="1">[2]Work_sect!#REF!</definedName>
    <definedName name="___________WT6">[2]Work_sect!#REF!</definedName>
    <definedName name="___________WT7" localSheetId="1">[2]Work_sect!#REF!</definedName>
    <definedName name="___________WT7">[2]Work_sect!#REF!</definedName>
    <definedName name="__________j" localSheetId="1">[2]Work_sect!#REF!</definedName>
    <definedName name="__________j">[2]Work_sect!#REF!</definedName>
    <definedName name="__________RED3">"Check Box 8"</definedName>
    <definedName name="__________WT1" localSheetId="1">[2]Work_sect!#REF!</definedName>
    <definedName name="__________WT1">[2]Work_sect!#REF!</definedName>
    <definedName name="__________WT5" localSheetId="1">[2]Work_sect!#REF!</definedName>
    <definedName name="__________WT5">[2]Work_sect!#REF!</definedName>
    <definedName name="__________WT6" localSheetId="1">[2]Work_sect!#REF!</definedName>
    <definedName name="__________WT6">[2]Work_sect!#REF!</definedName>
    <definedName name="__________WT7" localSheetId="1">[2]Work_sect!#REF!</definedName>
    <definedName name="__________WT7">[2]Work_sect!#REF!</definedName>
    <definedName name="_________RED3">"Check Box 8"</definedName>
    <definedName name="_________WT1" localSheetId="1">[2]Work_sect!#REF!</definedName>
    <definedName name="_________WT1">[2]Work_sect!#REF!</definedName>
    <definedName name="_________WT5" localSheetId="1">[2]Work_sect!#REF!</definedName>
    <definedName name="_________WT5">[2]Work_sect!#REF!</definedName>
    <definedName name="_________WT6" localSheetId="1">[2]Work_sect!#REF!</definedName>
    <definedName name="_________WT6">[2]Work_sect!#REF!</definedName>
    <definedName name="_________WT7" localSheetId="1">[2]Work_sect!#REF!</definedName>
    <definedName name="_________WT7">[2]Work_sect!#REF!</definedName>
    <definedName name="________RED3">"Check Box 8"</definedName>
    <definedName name="________WT1" localSheetId="1">[2]Work_sect!#REF!</definedName>
    <definedName name="________WT1">[2]Work_sect!#REF!</definedName>
    <definedName name="________WT5" localSheetId="1">[2]Work_sect!#REF!</definedName>
    <definedName name="________WT5">[2]Work_sect!#REF!</definedName>
    <definedName name="________WT6" localSheetId="1">[2]Work_sect!#REF!</definedName>
    <definedName name="________WT6">[2]Work_sect!#REF!</definedName>
    <definedName name="________WT7" localSheetId="1">[2]Work_sect!#REF!</definedName>
    <definedName name="________WT7">[2]Work_sect!#REF!</definedName>
    <definedName name="_______RED3">"Check Box 8"</definedName>
    <definedName name="_______WT1" localSheetId="1">[2]Work_sect!#REF!</definedName>
    <definedName name="_______WT1">[2]Work_sect!#REF!</definedName>
    <definedName name="_______WT5" localSheetId="1">[2]Work_sect!#REF!</definedName>
    <definedName name="_______WT5">[2]Work_sect!#REF!</definedName>
    <definedName name="_______WT6" localSheetId="1">[2]Work_sect!#REF!</definedName>
    <definedName name="_______WT6">[2]Work_sect!#REF!</definedName>
    <definedName name="_______WT7" localSheetId="1">[2]Work_sect!#REF!</definedName>
    <definedName name="_______WT7">[2]Work_sect!#REF!</definedName>
    <definedName name="______RED3">"Check Box 8"</definedName>
    <definedName name="______WT1" localSheetId="1">[2]Work_sect!#REF!</definedName>
    <definedName name="______WT1">[2]Work_sect!#REF!</definedName>
    <definedName name="______WT5" localSheetId="1">[2]Work_sect!#REF!</definedName>
    <definedName name="______WT5">[2]Work_sect!#REF!</definedName>
    <definedName name="______WT6" localSheetId="1">[2]Work_sect!#REF!</definedName>
    <definedName name="______WT6">[2]Work_sect!#REF!</definedName>
    <definedName name="______WT7" localSheetId="1">[2]Work_sect!#REF!</definedName>
    <definedName name="______WT7">[2]Work_sect!#REF!</definedName>
    <definedName name="_____RED3">"Check Box 8"</definedName>
    <definedName name="_____WT1" localSheetId="1">[2]Work_sect!#REF!</definedName>
    <definedName name="_____WT1">[2]Work_sect!#REF!</definedName>
    <definedName name="_____WT5" localSheetId="1">[2]Work_sect!#REF!</definedName>
    <definedName name="_____WT5">[2]Work_sect!#REF!</definedName>
    <definedName name="_____WT6" localSheetId="1">[2]Work_sect!#REF!</definedName>
    <definedName name="_____WT6">[2]Work_sect!#REF!</definedName>
    <definedName name="_____WT7" localSheetId="1">[2]Work_sect!#REF!</definedName>
    <definedName name="_____WT7">[2]Work_sect!#REF!</definedName>
    <definedName name="____RED3">"Check Box 8"</definedName>
    <definedName name="____WT1" localSheetId="1">[2]Work_sect!#REF!</definedName>
    <definedName name="____WT1">[2]Work_sect!#REF!</definedName>
    <definedName name="____WT5" localSheetId="1">[2]Work_sect!#REF!</definedName>
    <definedName name="____WT5">[2]Work_sect!#REF!</definedName>
    <definedName name="____WT6" localSheetId="1">[2]Work_sect!#REF!</definedName>
    <definedName name="____WT6">[2]Work_sect!#REF!</definedName>
    <definedName name="____WT7" localSheetId="1">[2]Work_sect!#REF!</definedName>
    <definedName name="____WT7">[2]Work_sect!#REF!</definedName>
    <definedName name="___BOP2">[3]BoP!#REF!</definedName>
    <definedName name="___END94">#REF!</definedName>
    <definedName name="___RED3">"Check Box 8"</definedName>
    <definedName name="___RES2">[3]RES!#REF!</definedName>
    <definedName name="___SUM2">#REF!</definedName>
    <definedName name="___TAB1">#REF!</definedName>
    <definedName name="___Tab19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WB2">#REF!</definedName>
    <definedName name="___WT1" localSheetId="2">[2]Work_sect!#REF!</definedName>
    <definedName name="___WT1" localSheetId="1">[2]Work_sect!#REF!</definedName>
    <definedName name="___WT1" localSheetId="4">[2]Work_sect!#REF!</definedName>
    <definedName name="___WT1">[2]Work_sect!#REF!</definedName>
    <definedName name="___WT5" localSheetId="2">[2]Work_sect!#REF!</definedName>
    <definedName name="___WT5" localSheetId="1">[2]Work_sect!#REF!</definedName>
    <definedName name="___WT5" localSheetId="4">[2]Work_sect!#REF!</definedName>
    <definedName name="___WT5">[2]Work_sect!#REF!</definedName>
    <definedName name="___WT6" localSheetId="2">[2]Work_sect!#REF!</definedName>
    <definedName name="___WT6" localSheetId="1">[2]Work_sect!#REF!</definedName>
    <definedName name="___WT6" localSheetId="4">[2]Work_sect!#REF!</definedName>
    <definedName name="___WT6">[2]Work_sect!#REF!</definedName>
    <definedName name="___WT7" localSheetId="2">[2]Work_sect!#REF!</definedName>
    <definedName name="___WT7" localSheetId="1">[2]Work_sect!#REF!</definedName>
    <definedName name="___WT7" localSheetId="4">[2]Work_sect!#REF!</definedName>
    <definedName name="___WT7">[2]Work_sect!#REF!</definedName>
    <definedName name="___WTy">[2]Work_sect!#REF!</definedName>
    <definedName name="___YR0110">'[1]Imp:DSA output'!$O$9:$R$464</definedName>
    <definedName name="___YR89">'[1]Imp:DSA output'!$C$9:$C$464</definedName>
    <definedName name="___YR90">'[1]Imp:DSA output'!$D$9:$D$464</definedName>
    <definedName name="___YR91">'[1]Imp:DSA output'!$E$9:$E$464</definedName>
    <definedName name="___YR92">'[1]Imp:DSA output'!$F$9:$F$464</definedName>
    <definedName name="___YR93">'[1]Imp:DSA output'!$G$9:$G$464</definedName>
    <definedName name="___YR94">'[1]Imp:DSA output'!$H$9:$H$464</definedName>
    <definedName name="___YR95">'[1]Imp:DSA output'!$I$9:$I$464</definedName>
    <definedName name="__1__123Graph_AChart_1A" hidden="1">[4]CPIINDEX!$O$263:$O$310</definedName>
    <definedName name="__10FA_L">#REF!</definedName>
    <definedName name="__11GAZ_LIABS">#REF!</definedName>
    <definedName name="__123Graph_ACurrent" hidden="1">[4]CPIINDEX!$O$263:$O$310</definedName>
    <definedName name="__123Graph_AREER" hidden="1">[5]ER!#REF!</definedName>
    <definedName name="__123Graph_BCurrent" hidden="1">[4]CPIINDEX!$S$263:$S$310</definedName>
    <definedName name="__123Graph_BREER" hidden="1">[5]ER!#REF!</definedName>
    <definedName name="__123Graph_CREER" hidden="1">[5]ER!#REF!</definedName>
    <definedName name="__123Graph_XCurrent" hidden="1">[4]CPIINDEX!$B$263:$B$310</definedName>
    <definedName name="__12INT_RESERVES">#REF!</definedName>
    <definedName name="__1r">#REF!</definedName>
    <definedName name="__2__123Graph_AChart_2A" hidden="1">[4]CPIINDEX!$K$203:$K$304</definedName>
    <definedName name="__2Macros_Import_.qbop">[6]!'[Macros Import].qbop'</definedName>
    <definedName name="__3__123Graph_AChart_3A" hidden="1">[4]CPIINDEX!$O$203:$O$304</definedName>
    <definedName name="__3__123Graph_ACPI_ER_LOG" hidden="1">[5]ER!#REF!</definedName>
    <definedName name="__4__123Graph_AChart_4A" hidden="1">[4]CPIINDEX!$O$239:$O$298</definedName>
    <definedName name="__4__123Graph_BCPI_ER_LOG" hidden="1">[5]ER!#REF!</definedName>
    <definedName name="__5__123Graph_BChart_1A" hidden="1">[4]CPIINDEX!$S$263:$S$310</definedName>
    <definedName name="__5__123Graph_BIBA_IBRD" hidden="1">[5]WB!#REF!</definedName>
    <definedName name="__6B.2_B.3">#REF!</definedName>
    <definedName name="__7B.4___5">#REF!</definedName>
    <definedName name="__8CONSOL_B2">#REF!</definedName>
    <definedName name="__9CONSOL_DEPOSITS">'[7]A 11'!#REF!</definedName>
    <definedName name="__BOP2">[8]BoP!#REF!</definedName>
    <definedName name="__END94">#REF!</definedName>
    <definedName name="__RED3">"Check Box 8"</definedName>
    <definedName name="__RES2">[8]RES!#REF!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WT1" localSheetId="2">[2]Work_sect!#REF!</definedName>
    <definedName name="__WT1" localSheetId="1">[2]Work_sect!#REF!</definedName>
    <definedName name="__WT1">[2]Work_sect!#REF!</definedName>
    <definedName name="__WT5" localSheetId="2">[2]Work_sect!#REF!</definedName>
    <definedName name="__WT5" localSheetId="1">[2]Work_sect!#REF!</definedName>
    <definedName name="__WT5">[2]Work_sect!#REF!</definedName>
    <definedName name="__WT6" localSheetId="1">[2]Work_sect!#REF!</definedName>
    <definedName name="__WT6">[2]Work_sect!#REF!</definedName>
    <definedName name="__WT7" localSheetId="1">[2]Work_sect!#REF!</definedName>
    <definedName name="__WT7">[2]Work_sect!#REF!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__123Graph_AChart_1A" hidden="1">[4]CPIINDEX!$O$263:$O$310</definedName>
    <definedName name="_10__123Graph_XChart_3A" hidden="1">[4]CPIINDEX!$B$203:$B$310</definedName>
    <definedName name="_10FA_L">#REF!</definedName>
    <definedName name="_11__123Graph_BChart_4A" localSheetId="2" hidden="1">[4]CPIINDEX!#REF!</definedName>
    <definedName name="_11__123Graph_BChart_4A" localSheetId="4" hidden="1">[4]CPIINDEX!#REF!</definedName>
    <definedName name="_11__123Graph_BChart_4A" hidden="1">[4]CPIINDEX!#REF!</definedName>
    <definedName name="_11__123Graph_XChart_4A" hidden="1">[4]CPIINDEX!$B$239:$B$298</definedName>
    <definedName name="_11GAZ_LIABS">#REF!</definedName>
    <definedName name="_12__123Graph_XChart_1A" hidden="1">[4]CPIINDEX!$B$263:$B$310</definedName>
    <definedName name="_12INT_RESERVES">#REF!</definedName>
    <definedName name="_13__123Graph_BChart_4A" localSheetId="2" hidden="1">[4]CPIINDEX!#REF!</definedName>
    <definedName name="_13__123Graph_BChart_4A" localSheetId="1" hidden="1">[4]CPIINDEX!#REF!</definedName>
    <definedName name="_13__123Graph_BChart_4A" hidden="1">[4]CPIINDEX!#REF!</definedName>
    <definedName name="_13__123Graph_XChart_2A" hidden="1">[4]CPIINDEX!$B$203:$B$310</definedName>
    <definedName name="_14__123Graph_XChart_1A" hidden="1">[4]CPIINDEX!$B$263:$B$310</definedName>
    <definedName name="_14__123Graph_XChart_3A" hidden="1">[4]CPIINDEX!$B$203:$B$310</definedName>
    <definedName name="_15__123Graph_XChart_2A" hidden="1">[4]CPIINDEX!$B$203:$B$310</definedName>
    <definedName name="_15__123Graph_XChart_4A" hidden="1">[4]CPIINDEX!$B$239:$B$298</definedName>
    <definedName name="_16__123Graph_XChart_3A" hidden="1">[4]CPIINDEX!$B$203:$B$310</definedName>
    <definedName name="_17__123Graph_XChart_4A" hidden="1">[4]CPIINDEX!$B$239:$B$298</definedName>
    <definedName name="_1r">#REF!</definedName>
    <definedName name="_2" localSheetId="2">#REF!</definedName>
    <definedName name="_2" localSheetId="1">#REF!</definedName>
    <definedName name="_2" localSheetId="4">#REF!</definedName>
    <definedName name="_2">#REF!</definedName>
    <definedName name="_2__123Graph_AChart_2A" hidden="1">[4]CPIINDEX!$K$203:$K$304</definedName>
    <definedName name="_2__234" localSheetId="1" hidden="1">[4]CPIINDEX!#REF!</definedName>
    <definedName name="_2__234" hidden="1">[4]CPIINDEX!#REF!</definedName>
    <definedName name="_2Macros_Import_.qbop">[9]!'[Macros Import].qbop'</definedName>
    <definedName name="_3__123Graph_AChart_3A" hidden="1">[4]CPIINDEX!$O$203:$O$304</definedName>
    <definedName name="_3__123Graph_ACPI_ER_LOG" hidden="1">[5]ER!#REF!</definedName>
    <definedName name="_4__123Graph_AChart_4A" hidden="1">[4]CPIINDEX!$O$239:$O$298</definedName>
    <definedName name="_4__123Graph_BCPI_ER_LOG" hidden="1">[5]ER!#REF!</definedName>
    <definedName name="_5__123Graph_BChart_1A" hidden="1">[4]CPIINDEX!$S$263:$S$310</definedName>
    <definedName name="_5__123Graph_BIBA_IBRD" hidden="1">[5]WB!#REF!</definedName>
    <definedName name="_6__123Graph_BChart_3A" localSheetId="2" hidden="1">[4]CPIINDEX!#REF!</definedName>
    <definedName name="_6__123Graph_BChart_3A" localSheetId="1" hidden="1">[4]CPIINDEX!#REF!</definedName>
    <definedName name="_6__123Graph_BChart_3A" localSheetId="4" hidden="1">[4]CPIINDEX!#REF!</definedName>
    <definedName name="_6__123Graph_BChart_3A" hidden="1">[4]CPIINDEX!#REF!</definedName>
    <definedName name="_6B.2_B.3">#REF!</definedName>
    <definedName name="_7__123Graph_BChart_4A" localSheetId="2" hidden="1">[4]CPIINDEX!#REF!</definedName>
    <definedName name="_7__123Graph_BChart_4A" localSheetId="1" hidden="1">[4]CPIINDEX!#REF!</definedName>
    <definedName name="_7__123Graph_BChart_4A" localSheetId="4" hidden="1">[4]CPIINDEX!#REF!</definedName>
    <definedName name="_7__123Graph_BChart_4A" hidden="1">[4]CPIINDEX!#REF!</definedName>
    <definedName name="_7B.4___5">#REF!</definedName>
    <definedName name="_8__123Graph_BChart_3A" localSheetId="2" hidden="1">[4]CPIINDEX!#REF!</definedName>
    <definedName name="_8__123Graph_BChart_3A" localSheetId="4" hidden="1">[4]CPIINDEX!#REF!</definedName>
    <definedName name="_8__123Graph_BChart_3A" hidden="1">[4]CPIINDEX!#REF!</definedName>
    <definedName name="_8__123Graph_XChart_1A" hidden="1">[4]CPIINDEX!$B$263:$B$310</definedName>
    <definedName name="_8CONSOL_B2">#REF!</definedName>
    <definedName name="_9__123Graph_BChart_3A" localSheetId="2" hidden="1">[4]CPIINDEX!#REF!</definedName>
    <definedName name="_9__123Graph_BChart_3A" localSheetId="1" hidden="1">[4]CPIINDEX!#REF!</definedName>
    <definedName name="_9__123Graph_BChart_3A" hidden="1">[4]CPIINDEX!#REF!</definedName>
    <definedName name="_9__123Graph_XChart_2A" hidden="1">[4]CPIINDEX!$B$203:$B$310</definedName>
    <definedName name="_9CONSOL_DEPOSITS">'[10]A 11'!#REF!</definedName>
    <definedName name="_BOP2">[11]BoP!#REF!</definedName>
    <definedName name="_END94">#REF!</definedName>
    <definedName name="_Fill" localSheetId="2" hidden="1">#REF!</definedName>
    <definedName name="_Fill" localSheetId="1" hidden="1">#REF!</definedName>
    <definedName name="_Fill" localSheetId="4" hidden="1">#REF!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ED3">"Check Box 8"</definedName>
    <definedName name="_Regression_Out" hidden="1">#REF!</definedName>
    <definedName name="_Regression_X" hidden="1">#REF!</definedName>
    <definedName name="_Regression_Y" hidden="1">#REF!</definedName>
    <definedName name="_RES2">[11]RES!#REF!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WT1" localSheetId="2">[2]Work_sect!#REF!</definedName>
    <definedName name="_WT1" localSheetId="1">[2]Work_sect!#REF!</definedName>
    <definedName name="_WT1" localSheetId="4">[2]Work_sect!#REF!</definedName>
    <definedName name="_WT1">[2]Work_sect!#REF!</definedName>
    <definedName name="_WT5" localSheetId="2">[2]Work_sect!#REF!</definedName>
    <definedName name="_WT5" localSheetId="1">[2]Work_sect!#REF!</definedName>
    <definedName name="_WT5">[2]Work_sect!#REF!</definedName>
    <definedName name="_WT6" localSheetId="2">[2]Work_sect!#REF!</definedName>
    <definedName name="_WT6" localSheetId="1">[2]Work_sect!#REF!</definedName>
    <definedName name="_WT6">[2]Work_sect!#REF!</definedName>
    <definedName name="_WT7" localSheetId="2">[2]Work_sect!#REF!</definedName>
    <definedName name="_WT7" localSheetId="1">[2]Work_sect!#REF!</definedName>
    <definedName name="_WT7">[2]Work_sect!#REF!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" localSheetId="1" hidden="1">{"red33",#N/A,FALSE,"Sheet1"}</definedName>
    <definedName name="a" localSheetId="4">#REF!</definedName>
    <definedName name="a">#REF!</definedName>
    <definedName name="A._Pre_cutoff_date_original_maturities__subject_to_further_rescheduling_1" localSheetId="2">#REF!</definedName>
    <definedName name="A._Pre_cutoff_date_original_maturities__subject_to_further_rescheduling_1" localSheetId="1">#REF!</definedName>
    <definedName name="A._Pre_cutoff_date_original_maturities__subject_to_further_rescheduling_1" localSheetId="4">#REF!</definedName>
    <definedName name="A._Pre_cutoff_date_original_maturities__subject_to_further_rescheduling_1">#REF!</definedName>
    <definedName name="A2000000" localSheetId="2">#REF!</definedName>
    <definedName name="A2000000" localSheetId="1">#REF!</definedName>
    <definedName name="A2000000">#REF!</definedName>
    <definedName name="A6000000" localSheetId="2">#REF!</definedName>
    <definedName name="A6000000" localSheetId="1">#REF!</definedName>
    <definedName name="A6000000">#REF!</definedName>
    <definedName name="AAA">#REF!</definedName>
    <definedName name="acctmonth" localSheetId="2">#REF!</definedName>
    <definedName name="acctmonth" localSheetId="1">#REF!</definedName>
    <definedName name="acctmonth">#REF!</definedName>
    <definedName name="ACTIVATE">#REF!</definedName>
    <definedName name="ALL">'[1]Imp:DSA output'!$C$9:$R$464</definedName>
    <definedName name="AMPO5">"Gráfico 8"</definedName>
    <definedName name="ass" localSheetId="2">#REF!</definedName>
    <definedName name="ass" localSheetId="1">#REF!</definedName>
    <definedName name="ass" localSheetId="4">#REF!</definedName>
    <definedName name="ass">#REF!</definedName>
    <definedName name="ASSBOP" localSheetId="2">[2]Work_sect!#REF!</definedName>
    <definedName name="ASSBOP" localSheetId="1">[2]Work_sect!#REF!</definedName>
    <definedName name="ASSBOP">[2]Work_sect!#REF!</definedName>
    <definedName name="ASSFISC" localSheetId="2">[2]Work_sect!#REF!</definedName>
    <definedName name="ASSFISC" localSheetId="1">[2]Work_sect!#REF!</definedName>
    <definedName name="ASSFISC">[2]Work_sect!#REF!</definedName>
    <definedName name="ASSGLOBAL" localSheetId="2">[2]Work_sect!#REF!</definedName>
    <definedName name="ASSGLOBAL" localSheetId="1">[2]Work_sect!#REF!</definedName>
    <definedName name="ASSGLOBAL">[2]Work_sect!#REF!</definedName>
    <definedName name="ASSMON" localSheetId="2">[2]Work_sect!#REF!</definedName>
    <definedName name="ASSMON" localSheetId="1">[2]Work_sect!#REF!</definedName>
    <definedName name="ASSMON">[2]Work_sect!#REF!</definedName>
    <definedName name="ASSSECTOR" localSheetId="2">[2]Work_sect!#REF!</definedName>
    <definedName name="ASSSECTOR" localSheetId="1">[2]Work_sect!#REF!</definedName>
    <definedName name="ASSSECTOR">[2]Work_sect!#REF!</definedName>
    <definedName name="Assumptions_for_Rescheduling" localSheetId="2">#REF!</definedName>
    <definedName name="Assumptions_for_Rescheduling" localSheetId="1">#REF!</definedName>
    <definedName name="Assumptions_for_Rescheduling" localSheetId="4">#REF!</definedName>
    <definedName name="Assumptions_for_Rescheduling">#REF!</definedName>
    <definedName name="atrade">[6]!atrade</definedName>
    <definedName name="_xlnm.Auto_Open" localSheetId="2">#REF!</definedName>
    <definedName name="_xlnm.Auto_Open" localSheetId="4">#REF!</definedName>
    <definedName name="_xlnm.Auto_Open">#REF!</definedName>
    <definedName name="B" localSheetId="2">#REF!</definedName>
    <definedName name="B" localSheetId="1">#REF!</definedName>
    <definedName name="B" localSheetId="4">#REF!</definedName>
    <definedName name="B">#REF!</definedName>
    <definedName name="BACODE" localSheetId="2">[12]FEB!$M$3:$AP$3</definedName>
    <definedName name="BACODE">[13]FEB!$M$3:$AP$3</definedName>
    <definedName name="BaseYear">[14]Nominal!$A$4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" localSheetId="2">[15]Analytical!#REF!</definedName>
    <definedName name="BG">[16]Analytical!#REF!</definedName>
    <definedName name="BGS">#REF!</definedName>
    <definedName name="bh" localSheetId="2">#REF!</definedName>
    <definedName name="bh" localSheetId="4">#REF!</definedName>
    <definedName name="bh">#REF!</definedName>
    <definedName name="BI">#N/A</definedName>
    <definedName name="BIP">#REF!</definedName>
    <definedName name="BJ" localSheetId="2">#REF!</definedName>
    <definedName name="BJ" localSheetId="4">#REF!</definedName>
    <definedName name="BJ">#REF!</definedName>
    <definedName name="BK">#N/A</definedName>
    <definedName name="BKCODE" localSheetId="2">#REF!</definedName>
    <definedName name="BKCODE" localSheetId="4">#REF!</definedName>
    <definedName name="BKCODE">#REF!</definedName>
    <definedName name="BKF">#N/A</definedName>
    <definedName name="BKFA">#REF!</definedName>
    <definedName name="BKO">#REF!</definedName>
    <definedName name="BLPH14" localSheetId="2" hidden="1">[17]Raw_1!#REF!</definedName>
    <definedName name="BLPH14" localSheetId="1" hidden="1">[17]Raw_1!#REF!</definedName>
    <definedName name="BLPH14" localSheetId="4" hidden="1">[17]Raw_1!#REF!</definedName>
    <definedName name="BLPH14" hidden="1">[17]Raw_1!#REF!</definedName>
    <definedName name="BM">#REF!</definedName>
    <definedName name="BMG">[18]Q6!$E$28:$AH$28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[18]Q6!$E$26:$AH$26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FLAG" localSheetId="2">#REF!</definedName>
    <definedName name="CONSFLAG" localSheetId="4">#REF!</definedName>
    <definedName name="CONSFLAG">#REF!</definedName>
    <definedName name="CONSOL">#REF!</definedName>
    <definedName name="CONSOLC2">#REF!</definedName>
    <definedName name="contents2" localSheetId="2" hidden="1">[19]MSRV!#REF!</definedName>
    <definedName name="contents2" localSheetId="1" hidden="1">[19]MSRV!#REF!</definedName>
    <definedName name="contents2" localSheetId="4" hidden="1">[19]MSRV!#REF!</definedName>
    <definedName name="contents2" hidden="1">[19]MSRV!#REF!</definedName>
    <definedName name="copystart">#REF!</definedName>
    <definedName name="Copytodebt">'[1]in-out'!#REF!</definedName>
    <definedName name="COUNT">#REF!</definedName>
    <definedName name="COUNTER">#REF!</definedName>
    <definedName name="CountryName">[14]Nominal!$A$6</definedName>
    <definedName name="CPF">#REF!</definedName>
    <definedName name="CPI_Core">#REF!</definedName>
    <definedName name="CPI_NAT_monthly">#REF!</definedName>
    <definedName name="CUADRO_10.3.1">'[20]fondo promedio'!$A$36:$L$74</definedName>
    <definedName name="CUADRO_N__4.1.3" localSheetId="2">#REF!</definedName>
    <definedName name="CUADRO_N__4.1.3" localSheetId="1">#REF!</definedName>
    <definedName name="CUADRO_N__4.1.3" localSheetId="4">#REF!</definedName>
    <definedName name="CUADRO_N__4.1.3">#REF!</definedName>
    <definedName name="d" localSheetId="2">#REF!</definedName>
    <definedName name="D" localSheetId="1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2.1c" localSheetId="2">#REF!</definedName>
    <definedName name="D2.1c" localSheetId="1">#REF!</definedName>
    <definedName name="D2.1c">#REF!</definedName>
    <definedName name="D2c1" localSheetId="2">#REF!</definedName>
    <definedName name="D2c1" localSheetId="1">#REF!</definedName>
    <definedName name="D2c1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 localSheetId="2">#REF!</definedName>
    <definedName name="Date" localSheetId="1">#REF!</definedName>
    <definedName name="Date" localSheetId="4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d" localSheetId="2">#REF!</definedName>
    <definedName name="dd" localSheetId="1">#REF!</definedName>
    <definedName name="dd" localSheetId="4">#REF!</definedName>
    <definedName name="dd">#REF!</definedName>
    <definedName name="DEBRIEF">#REF!</definedName>
    <definedName name="DEBT">#REF!</definedName>
    <definedName name="DEFL">#REF!</definedName>
    <definedName name="Department">[14]Nominal!$B$2</definedName>
    <definedName name="DG">#REF!</definedName>
    <definedName name="DG_S">#REF!</definedName>
    <definedName name="DGproj">#N/A</definedName>
    <definedName name="Discount_IDA">[21]NPV!$B$28</definedName>
    <definedName name="Discount_NC">[21]NPV!#REF!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[22]Main!$AB$25</definedName>
    <definedName name="F" localSheetId="2">#REF!</definedName>
    <definedName name="F" localSheetId="1">#REF!</definedName>
    <definedName name="F">#REF!</definedName>
    <definedName name="Fisc">#REF!</definedName>
    <definedName name="Forex3" localSheetId="2">#REF!</definedName>
    <definedName name="Forex3" localSheetId="1">#REF!</definedName>
    <definedName name="Forex3" localSheetId="4">#REF!</definedName>
    <definedName name="Forex3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" localSheetId="2">#REF!</definedName>
    <definedName name="G" localSheetId="1">#REF!</definedName>
    <definedName name="g" localSheetId="4">#REF!</definedName>
    <definedName name="g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[21]NPV!$B$25</definedName>
    <definedName name="Grace_NC">[21]NPV!#REF!</definedName>
    <definedName name="GRÁFICO_10.3.1.">'[20]GRÁFICO DE FONDO POR AFILIADO'!$A$3:$H$35</definedName>
    <definedName name="GRÁFICO_10.3.2">'[20]GRÁFICO DE FONDO POR AFILIADO'!$A$36:$H$68</definedName>
    <definedName name="GRÁFICO_10.3.3">'[20]GRÁFICO DE FONDO POR AFILIADO'!$A$69:$H$101</definedName>
    <definedName name="GRÁFICO_10.3.4.">'[20]GRÁFICO DE FONDO POR AFILIADO'!$A$103:$H$135</definedName>
    <definedName name="GRÁFICO_N_10.2.4." localSheetId="2">#REF!</definedName>
    <definedName name="GRÁFICO_N_10.2.4." localSheetId="1">#REF!</definedName>
    <definedName name="GRÁFICO_N_10.2.4." localSheetId="4">#REF!</definedName>
    <definedName name="GRÁFICO_N_10.2.4.">#REF!</definedName>
    <definedName name="H" localSheetId="2">#REF!</definedName>
    <definedName name="H" localSheetId="1">#REF!</definedName>
    <definedName name="H">#REF!</definedName>
    <definedName name="HEADING">#REF!</definedName>
    <definedName name="IDAr">#REF!</definedName>
    <definedName name="IFEMREPRT" localSheetId="2">#REF!</definedName>
    <definedName name="IFEMREPRT" localSheetId="1">#REF!</definedName>
    <definedName name="IFEMREPRT" localSheetId="4">#REF!</definedName>
    <definedName name="IFEMREPRT">#REF!</definedName>
    <definedName name="IFSASSETS">#REF!</definedName>
    <definedName name="IFSLIABS">#REF!</definedName>
    <definedName name="IM">#REF!</definedName>
    <definedName name="IMF">#REF!</definedName>
    <definedName name="inflow" localSheetId="2">#REF!</definedName>
    <definedName name="inflow" localSheetId="1">#REF!</definedName>
    <definedName name="inflow" localSheetId="4">#REF!</definedName>
    <definedName name="inflow">#REF!</definedName>
    <definedName name="Inflow4" localSheetId="2">#REF!</definedName>
    <definedName name="Inflow4" localSheetId="1">#REF!</definedName>
    <definedName name="Inflow4" localSheetId="4">#REF!</definedName>
    <definedName name="Inflow4">#REF!</definedName>
    <definedName name="INPUT_2">[8]Input!#REF!</definedName>
    <definedName name="INPUT_4">[8]Input!#REF!</definedName>
    <definedName name="Interest_IDA">[21]NPV!$B$27</definedName>
    <definedName name="Interest_NC">[21]NPV!#REF!</definedName>
    <definedName name="InterestRate">#REF!</definedName>
    <definedName name="J" localSheetId="2">#REF!</definedName>
    <definedName name="J" localSheetId="1">#REF!</definedName>
    <definedName name="J">#REF!</definedName>
    <definedName name="latest_month" localSheetId="2">#REF!</definedName>
    <definedName name="latest_month" localSheetId="1">#REF!</definedName>
    <definedName name="latest_month">#REF!</definedName>
    <definedName name="LEXCODE" localSheetId="2">#REF!</definedName>
    <definedName name="LEXCODE" localSheetId="4">#REF!</definedName>
    <definedName name="LEXCODE">#REF!</definedName>
    <definedName name="LEXICON" localSheetId="2">#REF!</definedName>
    <definedName name="LEXICON" localSheetId="4">#REF!</definedName>
    <definedName name="LEXICON">#REF!</definedName>
    <definedName name="LINES">#REF!</definedName>
    <definedName name="LTcirr">#REF!</definedName>
    <definedName name="LTr">#REF!</definedName>
    <definedName name="ltst" localSheetId="2">#REF!</definedName>
    <definedName name="ltst" localSheetId="1">#REF!</definedName>
    <definedName name="ltst">#REF!</definedName>
    <definedName name="LUR">#N/A</definedName>
    <definedName name="m" localSheetId="2">#REF!</definedName>
    <definedName name="m" localSheetId="1">'[23]DD &amp; SS of FOREx (2)'!$Y$1</definedName>
    <definedName name="m" localSheetId="4">#REF!</definedName>
    <definedName name="m">#REF!</definedName>
    <definedName name="MACRO">#REF!</definedName>
    <definedName name="MACRO_ASSUMP_2006">#REF!</definedName>
    <definedName name="Macro1" localSheetId="2">#REF!</definedName>
    <definedName name="Macro1" localSheetId="4">#REF!</definedName>
    <definedName name="Macro1">#REF!</definedName>
    <definedName name="Macro2" localSheetId="2">#REF!</definedName>
    <definedName name="Macro2" localSheetId="4">#REF!</definedName>
    <definedName name="Macro2">#REF!</definedName>
    <definedName name="Macro3" localSheetId="2">#REF!</definedName>
    <definedName name="Macro3" localSheetId="4">#REF!</definedName>
    <definedName name="Macro3">#REF!</definedName>
    <definedName name="Macro4" localSheetId="2">#REF!</definedName>
    <definedName name="Macro4" localSheetId="4">#REF!</definedName>
    <definedName name="Macro4">#REF!</definedName>
    <definedName name="Macro5" localSheetId="2">#REF!</definedName>
    <definedName name="Macro5" localSheetId="4">#REF!</definedName>
    <definedName name="Macro5">#REF!</definedName>
    <definedName name="Macro6" localSheetId="2">#REF!</definedName>
    <definedName name="Macro6" localSheetId="4">#REF!</definedName>
    <definedName name="Macro6">#REF!</definedName>
    <definedName name="Macro7" localSheetId="2">#REF!</definedName>
    <definedName name="Macro7" localSheetId="4">#REF!</definedName>
    <definedName name="Macro7">#REF!</definedName>
    <definedName name="Maturity_IDA">[21]NPV!$B$26</definedName>
    <definedName name="Maturity_NC">[21]NPV!#REF!</definedName>
    <definedName name="mb" localSheetId="2">#REF!</definedName>
    <definedName name="mb" localSheetId="1">#REF!</definedName>
    <definedName name="mb">#REF!</definedName>
    <definedName name="mba" localSheetId="2">#REF!</definedName>
    <definedName name="mba" localSheetId="1">#REF!</definedName>
    <definedName name="mba">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[6]!mflowsa</definedName>
    <definedName name="mflowsq">[6]!mflowsq</definedName>
    <definedName name="MIDDLE">#REF!</definedName>
    <definedName name="mike">'[24]DD &amp; SS of FOREx (2)'!$Y$1</definedName>
    <definedName name="MISC4">[8]OUTPUT!#REF!</definedName>
    <definedName name="Months" localSheetId="2">#REF!</definedName>
    <definedName name="Months" localSheetId="1">#REF!</definedName>
    <definedName name="Months">#REF!</definedName>
    <definedName name="moth" localSheetId="2">#REF!</definedName>
    <definedName name="moth" localSheetId="1">#REF!</definedName>
    <definedName name="moth">#REF!</definedName>
    <definedName name="Mr" localSheetId="2">#REF!</definedName>
    <definedName name="Mr" localSheetId="1">#REF!</definedName>
    <definedName name="Mr" localSheetId="4">#REF!</definedName>
    <definedName name="Mr">#REF!</definedName>
    <definedName name="mstocksa">[6]!mstocksa</definedName>
    <definedName name="mstocksq">[6]!mstocksq</definedName>
    <definedName name="MTH" localSheetId="2">#REF!</definedName>
    <definedName name="MTH" localSheetId="1">#REF!</definedName>
    <definedName name="MTH">#REF!</definedName>
    <definedName name="n" localSheetId="2">#REF!</definedName>
    <definedName name="n" localSheetId="1">#REF!</definedName>
    <definedName name="n" localSheetId="4">#REF!</definedName>
    <definedName name="n">#REF!</definedName>
    <definedName name="NAMES">#REF!</definedName>
    <definedName name="NBSHEET" localSheetId="2">#REF!</definedName>
    <definedName name="NBSHEET" localSheetId="4">#REF!</definedName>
    <definedName name="NBSHEET">#REF!</definedName>
    <definedName name="NCG">#N/A</definedName>
    <definedName name="NCG_R">#N/A</definedName>
    <definedName name="NCP">#N/A</definedName>
    <definedName name="NCP_R">#N/A</definedName>
    <definedName name="near" localSheetId="2">#REF!</definedName>
    <definedName name="near" localSheetId="1">#REF!</definedName>
    <definedName name="near" localSheetId="4">#REF!</definedName>
    <definedName name="near">#REF!</definedName>
    <definedName name="NeerandReer" localSheetId="2">#REF!</definedName>
    <definedName name="NeerandReer" localSheetId="1">#REF!</definedName>
    <definedName name="NeerandReer" localSheetId="4">#REF!</definedName>
    <definedName name="NeerandReer">#REF!</definedName>
    <definedName name="NewRGDf" localSheetId="2">#REF!</definedName>
    <definedName name="NewRGDf" localSheetId="1">#REF!</definedName>
    <definedName name="NewRGDf" localSheetId="4">#REF!</definedName>
    <definedName name="NewRGDf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LEX" localSheetId="2">#REF!</definedName>
    <definedName name="NLEX" localSheetId="4">#REF!</definedName>
    <definedName name="NLEX">#REF!</definedName>
    <definedName name="NM">#N/A</definedName>
    <definedName name="NM_R">#N/A</definedName>
    <definedName name="NMG_RG">#N/A</definedName>
    <definedName name="nnga" localSheetId="2" hidden="1">#REF!</definedName>
    <definedName name="nnga" localSheetId="1" hidden="1">#REF!</definedName>
    <definedName name="nnga" localSheetId="4" hidden="1">#REF!</definedName>
    <definedName name="nnga" hidden="1">#REF!</definedName>
    <definedName name="Notes" localSheetId="2">[25]UPLOAD!#REF!</definedName>
    <definedName name="Notes" localSheetId="1">#REF!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outflow" localSheetId="2">#REF!</definedName>
    <definedName name="outflow" localSheetId="1">#REF!</definedName>
    <definedName name="outflow" localSheetId="4">#REF!</definedName>
    <definedName name="outflow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eriod">[26]IN!$D$1:$I$1</definedName>
    <definedName name="PFP">#REF!</definedName>
    <definedName name="pfp_table1">#REF!</definedName>
    <definedName name="PIN" localSheetId="2" hidden="1">{"red33",#N/A,FALSE,"Sheet1"}</definedName>
    <definedName name="PIN" localSheetId="1" hidden="1">{"red33",#N/A,FALSE,"Sheet1"}</definedName>
    <definedName name="PIN" localSheetId="4" hidden="1">{"red33",#N/A,FALSE,"Sheet1"}</definedName>
    <definedName name="PIN" hidden="1">{"red33",#N/A,FALSE,"Sheet1"}</definedName>
    <definedName name="PPPWGT">#N/A</definedName>
    <definedName name="pr_sr" localSheetId="2">#REF!</definedName>
    <definedName name="pr_sr" localSheetId="1">#REF!</definedName>
    <definedName name="pr_sr" localSheetId="4">#REF!</definedName>
    <definedName name="pr_sr">#REF!</definedName>
    <definedName name="preceding_month" localSheetId="2">#REF!</definedName>
    <definedName name="preceding_month" localSheetId="1">#REF!</definedName>
    <definedName name="preceding_month">#REF!</definedName>
    <definedName name="previuosmonth" localSheetId="2">#REF!</definedName>
    <definedName name="previuosmonth" localSheetId="1">#REF!</definedName>
    <definedName name="previuosmonth">#REF!</definedName>
    <definedName name="PRICE">#REF!</definedName>
    <definedName name="PRICETAB">#REF!</definedName>
    <definedName name="_xlnm.Print_Area" localSheetId="2">'Credit &amp; Deposit Statisics'!$A$1:$O$65</definedName>
    <definedName name="_xlnm.Print_Area" localSheetId="1">'credit by sector'!$A$1:$U$32</definedName>
    <definedName name="_xlnm.Print_Area" localSheetId="0">'e payment channels'!$A$1:$K$46</definedName>
    <definedName name="_xlnm.Print_Area" localSheetId="4">#REF!</definedName>
    <definedName name="_xlnm.Print_Area">#REF!</definedName>
    <definedName name="Print_Area_MI" localSheetId="2">'[27]Daily Rates'!#REF!</definedName>
    <definedName name="Print_Area_MI" localSheetId="1">#REF!</definedName>
    <definedName name="Print_Area_MI">'[27]Daily Rates'!#REF!</definedName>
    <definedName name="_xlnm.Print_Titles" localSheetId="2">'Credit &amp; Deposit Statisics'!$3:$3</definedName>
    <definedName name="_xlnm.Print_Titles" localSheetId="1">'credit by sector'!$A:$A,'credit by sector'!$1:$1</definedName>
    <definedName name="_xlnm.Print_Titles">#REF!,#REF!</definedName>
    <definedName name="PRINT_TITLES_MI" localSheetId="2">#REF!</definedName>
    <definedName name="PRINT_TITLES_MI" localSheetId="1">#REF!</definedName>
    <definedName name="PRINT_TITLES_MI" localSheetId="4">#REF!</definedName>
    <definedName name="PRINT_TITLES_MI">#REF!</definedName>
    <definedName name="print16" localSheetId="2">'[28]16'!#REF!</definedName>
    <definedName name="print16" localSheetId="1">'[28]16'!#REF!</definedName>
    <definedName name="print16" localSheetId="4">'[28]16'!#REF!</definedName>
    <definedName name="print16">'[28]16'!#REF!</definedName>
    <definedName name="print20" localSheetId="2">#REF!</definedName>
    <definedName name="print20" localSheetId="1">#REF!</definedName>
    <definedName name="print20" localSheetId="4">#REF!</definedName>
    <definedName name="print20">#REF!</definedName>
    <definedName name="PRINTMACRO">#REF!</definedName>
    <definedName name="PrintThis_Links">[22]Links!$A$1:$F$33</definedName>
    <definedName name="PRMONTH">#REF!</definedName>
    <definedName name="prn">[21]FSUOUT!$B$2:$V$32</definedName>
    <definedName name="Prog1998">'[29]2003'!#REF!</definedName>
    <definedName name="promgraf" localSheetId="2">[30]GRAFPROM!#REF!</definedName>
    <definedName name="promgraf" localSheetId="1">[30]GRAFPROM!#REF!</definedName>
    <definedName name="promgraf" localSheetId="4">[30]GRAFPROM!#REF!</definedName>
    <definedName name="promgraf">[30]GRAFPROM!#REF!</definedName>
    <definedName name="PRYEAR">#REF!</definedName>
    <definedName name="Q_5">#REF!</definedName>
    <definedName name="Q_6">#REF!</definedName>
    <definedName name="Q_7">#REF!</definedName>
    <definedName name="QFISCAL">'[31]Quarterly Raw Data'!#REF!</definedName>
    <definedName name="qqq" hidden="1">{#N/A,#N/A,FALSE,"EXTRABUDGT"}</definedName>
    <definedName name="QTAB7">'[31]Quarterly MacroFlow'!#REF!</definedName>
    <definedName name="QTAB7A">'[31]Quarterly MacroFlow'!#REF!</definedName>
    <definedName name="qzz" localSheetId="2">#REF!</definedName>
    <definedName name="qzz" localSheetId="1">#REF!</definedName>
    <definedName name="qzz">#REF!</definedName>
    <definedName name="Range_Country" localSheetId="2">#REF!</definedName>
    <definedName name="Range_Country" localSheetId="1">#REF!</definedName>
    <definedName name="Range_Country">#REF!</definedName>
    <definedName name="Range_DownloadDateTime" localSheetId="2">#REF!</definedName>
    <definedName name="Range_DownloadDateTime" localSheetId="1">#REF!</definedName>
    <definedName name="Range_DownloadDateTime">#REF!</definedName>
    <definedName name="Range_ReportFormName" localSheetId="2">#REF!</definedName>
    <definedName name="Range_ReportFormName" localSheetId="1">#REF!</definedName>
    <definedName name="Range_ReportFormName">#REF!</definedName>
    <definedName name="Recover">[32]Macro1!$A$45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scheduling_assumptions_continued" localSheetId="2">#REF!</definedName>
    <definedName name="Rescheduling_assumptions_continued" localSheetId="1">#REF!</definedName>
    <definedName name="Rescheduling_assumptions_continued" localSheetId="4">#REF!</definedName>
    <definedName name="Rescheduling_assumptions_continued">#REF!</definedName>
    <definedName name="RgCcode">[14]EERProfile!$B$2</definedName>
    <definedName name="RgCName">[14]EERProfile!$A$2</definedName>
    <definedName name="RgFdBaseYr">[14]EERProfile!$O$2</definedName>
    <definedName name="RgFdBper">[14]EERProfile!$M$2</definedName>
    <definedName name="RgFdDefBaseYr">[14]EERProfile!$P$2</definedName>
    <definedName name="RgFdEper">[14]EERProfile!$N$2</definedName>
    <definedName name="RgFdGrFoot">[14]EERProfile!$AC$2</definedName>
    <definedName name="RgFdGrSeries">[14]EERProfile!$AA$2:$AA$7</definedName>
    <definedName name="RgFdGrSeriesVal">[14]EERProfile!$AB$2:$AB$7</definedName>
    <definedName name="RgFdGrType">[14]EERProfile!$Z$2</definedName>
    <definedName name="RgFdPartCseries">[14]EERProfile!$K$2</definedName>
    <definedName name="RgFdPartCsource" localSheetId="2">#REF!</definedName>
    <definedName name="RgFdPartCsource" localSheetId="1">#REF!</definedName>
    <definedName name="RgFdPartCsource" localSheetId="4">#REF!</definedName>
    <definedName name="RgFdPartCsource">#REF!</definedName>
    <definedName name="RgFdPartEseries" localSheetId="2">#REF!</definedName>
    <definedName name="RgFdPartEseries" localSheetId="1">#REF!</definedName>
    <definedName name="RgFdPartEseries" localSheetId="4">#REF!</definedName>
    <definedName name="RgFdPartEseries">#REF!</definedName>
    <definedName name="RgFdPartEsource" localSheetId="2">#REF!</definedName>
    <definedName name="RgFdPartEsource" localSheetId="1">#REF!</definedName>
    <definedName name="RgFdPartEsource" localSheetId="4">#REF!</definedName>
    <definedName name="RgFdPartEsource">#REF!</definedName>
    <definedName name="RgFdPartUserFile">[14]EERProfile!$L$2</definedName>
    <definedName name="RgFdReptCSeries" localSheetId="2">#REF!</definedName>
    <definedName name="RgFdReptCSeries" localSheetId="1">#REF!</definedName>
    <definedName name="RgFdReptCSeries" localSheetId="4">#REF!</definedName>
    <definedName name="RgFdReptCSeries">#REF!</definedName>
    <definedName name="RgFdReptCsource" localSheetId="2">#REF!</definedName>
    <definedName name="RgFdReptCsource" localSheetId="1">#REF!</definedName>
    <definedName name="RgFdReptCsource" localSheetId="4">#REF!</definedName>
    <definedName name="RgFdReptCsource">#REF!</definedName>
    <definedName name="RgFdReptEseries" localSheetId="2">#REF!</definedName>
    <definedName name="RgFdReptEseries" localSheetId="1">#REF!</definedName>
    <definedName name="RgFdReptEseries" localSheetId="4">#REF!</definedName>
    <definedName name="RgFdReptEseries">#REF!</definedName>
    <definedName name="RgFdReptEsource" localSheetId="2">#REF!</definedName>
    <definedName name="RgFdReptEsource" localSheetId="1">#REF!</definedName>
    <definedName name="RgFdReptEsource" localSheetId="4">#REF!</definedName>
    <definedName name="RgFdReptEsource">#REF!</definedName>
    <definedName name="RgFdReptUserFile">[14]EERProfile!$G$2</definedName>
    <definedName name="RgFdSAMethod" localSheetId="2">#REF!</definedName>
    <definedName name="RgFdSAMethod" localSheetId="1">#REF!</definedName>
    <definedName name="RgFdSAMethod" localSheetId="4">#REF!</definedName>
    <definedName name="RgFdSAMethod">#REF!</definedName>
    <definedName name="RgFdTbBper" localSheetId="2">#REF!</definedName>
    <definedName name="RgFdTbBper" localSheetId="1">#REF!</definedName>
    <definedName name="RgFdTbBper" localSheetId="4">#REF!</definedName>
    <definedName name="RgFdTbBper">#REF!</definedName>
    <definedName name="RgFdTbCreate" localSheetId="2">#REF!</definedName>
    <definedName name="RgFdTbCreate" localSheetId="1">#REF!</definedName>
    <definedName name="RgFdTbCreate" localSheetId="4">#REF!</definedName>
    <definedName name="RgFdTbCreate">#REF!</definedName>
    <definedName name="RgFdTbEper" localSheetId="2">#REF!</definedName>
    <definedName name="RgFdTbEper" localSheetId="1">#REF!</definedName>
    <definedName name="RgFdTbEper" localSheetId="4">#REF!</definedName>
    <definedName name="RgFdTbEper">#REF!</definedName>
    <definedName name="RGFdTbFoot" localSheetId="2">#REF!</definedName>
    <definedName name="RGFdTbFoot" localSheetId="1">#REF!</definedName>
    <definedName name="RGFdTbFoot" localSheetId="4">#REF!</definedName>
    <definedName name="RGFdTbFoot">#REF!</definedName>
    <definedName name="RgFdTbFreq" localSheetId="2">#REF!</definedName>
    <definedName name="RgFdTbFreq" localSheetId="1">#REF!</definedName>
    <definedName name="RgFdTbFreq" localSheetId="4">#REF!</definedName>
    <definedName name="RgFdTbFreq">#REF!</definedName>
    <definedName name="RgFdTbFreqVal" localSheetId="2">#REF!</definedName>
    <definedName name="RgFdTbFreqVal" localSheetId="1">#REF!</definedName>
    <definedName name="RgFdTbFreqVal" localSheetId="4">#REF!</definedName>
    <definedName name="RgFdTbFreqVal">#REF!</definedName>
    <definedName name="RgFdTbSendto" localSheetId="2">#REF!</definedName>
    <definedName name="RgFdTbSendto" localSheetId="1">#REF!</definedName>
    <definedName name="RgFdTbSendto" localSheetId="4">#REF!</definedName>
    <definedName name="RgFdTbSendto">#REF!</definedName>
    <definedName name="RgFdWgtMethod" localSheetId="2">#REF!</definedName>
    <definedName name="RgFdWgtMethod" localSheetId="1">#REF!</definedName>
    <definedName name="RgFdWgtMethod" localSheetId="4">#REF!</definedName>
    <definedName name="RgFdWgtMethod">#REF!</definedName>
    <definedName name="right">#REF!</definedName>
    <definedName name="rindex">#REF!</definedName>
    <definedName name="rngErrorSort">[22]ErrCheck!$A$4</definedName>
    <definedName name="rngLastSave">[22]Main!$G$19</definedName>
    <definedName name="rngLastSent">[22]Main!$G$18</definedName>
    <definedName name="rngLastUpdate">[22]Links!$D$2</definedName>
    <definedName name="rngNeedsUpdate">[22]Links!$E$2</definedName>
    <definedName name="rngQuestChecked">[22]ErrCheck!$A$3</definedName>
    <definedName name="Rows_Table">#REF!</definedName>
    <definedName name="S" localSheetId="2">#REF!</definedName>
    <definedName name="S" localSheetId="1">#REF!</definedName>
    <definedName name="S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heet1" localSheetId="2">#REF!</definedName>
    <definedName name="sheet1" localSheetId="1">#REF!</definedName>
    <definedName name="sheet1" localSheetId="4">#REF!</definedName>
    <definedName name="sheet1">#REF!</definedName>
    <definedName name="Source" localSheetId="2">#REF!</definedName>
    <definedName name="Source" localSheetId="1">#REF!</definedName>
    <definedName name="Source" localSheetId="4">#REF!</definedName>
    <definedName name="Source">#REF!</definedName>
    <definedName name="START">#REF!</definedName>
    <definedName name="STFQTAB">#REF!</definedName>
    <definedName name="STOP">#REF!</definedName>
    <definedName name="SUM">[5]BoP!$E$313:$BE$365</definedName>
    <definedName name="Tab25a">#REF!</definedName>
    <definedName name="Tab25b">#REF!</definedName>
    <definedName name="table" localSheetId="2">#REF!</definedName>
    <definedName name="table" localSheetId="1">#REF!</definedName>
    <definedName name="table" localSheetId="4">#REF!</definedName>
    <definedName name="table">#REF!</definedName>
    <definedName name="Table__47">[33]RED47!$A$1:$I$53</definedName>
    <definedName name="Table_1._Nigeria__Debt_Sustainability_Analysis__Adjustment_Scenario__2001_2012_1" localSheetId="2">#REF!</definedName>
    <definedName name="Table_1._Nigeria__Debt_Sustainability_Analysis__Adjustment_Scenario__2001_2012_1" localSheetId="1">#REF!</definedName>
    <definedName name="Table_1._Nigeria__Debt_Sustainability_Analysis__Adjustment_Scenario__2001_2012_1" localSheetId="4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2">'Credit &amp; Deposit Statisics'!Table1</definedName>
    <definedName name="Table_1._Nigeria__Revised_Gross_Domestic_Product_by_Sector_of_Origin_at_Current_Prices__1997_2001_1" localSheetId="1">'credit by sector'!Table1</definedName>
    <definedName name="Table_1._Nigeria__Revised_Gross_Domestic_Product_by_Sector_of_Origin_at_Current_Prices__1997_2001_1" localSheetId="4">'Staff Strenght'!Table1</definedName>
    <definedName name="Table_1._Nigeria__Revised_Gross_Domestic_Product_by_Sector_of_Origin_at_Current_Prices__1997_2001_1">Table1</definedName>
    <definedName name="Table_16" localSheetId="2">#REF!</definedName>
    <definedName name="Table_16" localSheetId="1">#REF!</definedName>
    <definedName name="Table_16" localSheetId="4">#REF!</definedName>
    <definedName name="Table_16">#REF!</definedName>
    <definedName name="Table_16a" localSheetId="2">#REF!</definedName>
    <definedName name="Table_16a" localSheetId="1">#REF!</definedName>
    <definedName name="Table_16a" localSheetId="4">#REF!</definedName>
    <definedName name="Table_16a">#REF!</definedName>
    <definedName name="Table_17" localSheetId="2">#REF!</definedName>
    <definedName name="Table_17" localSheetId="1">#REF!</definedName>
    <definedName name="Table_17" localSheetId="4">#REF!</definedName>
    <definedName name="Table_17">#REF!</definedName>
    <definedName name="Table_18" localSheetId="2">#REF!</definedName>
    <definedName name="Table_18" localSheetId="1">#REF!</definedName>
    <definedName name="Table_18" localSheetId="4">#REF!</definedName>
    <definedName name="Table_18">#REF!</definedName>
    <definedName name="Table_18a" localSheetId="2">#REF!</definedName>
    <definedName name="Table_18a" localSheetId="1">#REF!</definedName>
    <definedName name="Table_18a" localSheetId="4">#REF!</definedName>
    <definedName name="Table_18a">#REF!</definedName>
    <definedName name="Table_19" localSheetId="2">#REF!</definedName>
    <definedName name="Table_19" localSheetId="1">#REF!</definedName>
    <definedName name="Table_19" localSheetId="4">#REF!</definedName>
    <definedName name="Table_19">#REF!</definedName>
    <definedName name="Table_2._Country_X___Public_Sector_Financing_1">#REF!</definedName>
    <definedName name="Table_20" localSheetId="2">#REF!</definedName>
    <definedName name="Table_20" localSheetId="1">#REF!</definedName>
    <definedName name="Table_20" localSheetId="4">#REF!</definedName>
    <definedName name="Table_20">#REF!</definedName>
    <definedName name="Table_20n" localSheetId="2">#REF!</definedName>
    <definedName name="Table_20n" localSheetId="1">#REF!</definedName>
    <definedName name="Table_20n" localSheetId="4">#REF!</definedName>
    <definedName name="Table_20n">#REF!</definedName>
    <definedName name="Table_3._Nigeria__Debt_Sustainability_Analysis__Debt_Service_Indicators__2000_2010" localSheetId="2">#REF!</definedName>
    <definedName name="Table_3._Nigeria__Debt_Sustainability_Analysis__Debt_Service_Indicators__2000_2010" localSheetId="1">#REF!</definedName>
    <definedName name="Table_3._Nigeria__Debt_Sustainability_Analysis__Debt_Service_Indicators__2000_2010" localSheetId="4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2">#REF!</definedName>
    <definedName name="Table_4._Nigeria__Debt_Sustainability_Analysis__Sensitivity_to_Oil_Price_Developments__2000_2010_1" localSheetId="1">#REF!</definedName>
    <definedName name="Table_4._Nigeria__Debt_Sustainability_Analysis__Sensitivity_to_Oil_Price_Developments__2000_2010_1" localSheetId="4">#REF!</definedName>
    <definedName name="Table_4._Nigeria__Debt_Sustainability_Analysis__Sensitivity_to_Oil_Price_Developments__2000_2010_1">#REF!</definedName>
    <definedName name="Table_debt">[34]Table!$A$3:$AB$73</definedName>
    <definedName name="Table_Template">#REF!</definedName>
    <definedName name="Table1" localSheetId="2">#REF!</definedName>
    <definedName name="Table1" localSheetId="1">#REF!</definedName>
    <definedName name="Table1" localSheetId="4" hidden="1">#REF!</definedName>
    <definedName name="Table1" hidden="1">#REF!</definedName>
    <definedName name="Table11" localSheetId="2">#REF!</definedName>
    <definedName name="Table11" localSheetId="1">#REF!</definedName>
    <definedName name="Table11" localSheetId="4">#REF!</definedName>
    <definedName name="Table11">#REF!</definedName>
    <definedName name="Table16" localSheetId="2">#REF!</definedName>
    <definedName name="Table16" localSheetId="1">#REF!</definedName>
    <definedName name="Table16" localSheetId="4">#REF!</definedName>
    <definedName name="Table16">#REF!</definedName>
    <definedName name="Table17" localSheetId="2">#REF!</definedName>
    <definedName name="Table17" localSheetId="1">#REF!</definedName>
    <definedName name="Table17" localSheetId="4">#REF!</definedName>
    <definedName name="Table17">#REF!</definedName>
    <definedName name="Table18" localSheetId="2">#REF!</definedName>
    <definedName name="Table18" localSheetId="1">#REF!</definedName>
    <definedName name="Table18" localSheetId="4">#REF!</definedName>
    <definedName name="Table18">#REF!</definedName>
    <definedName name="Table2" localSheetId="2">#REF!</definedName>
    <definedName name="Table2" localSheetId="1">#REF!</definedName>
    <definedName name="Table2" localSheetId="4">#REF!</definedName>
    <definedName name="Table2">#REF!</definedName>
    <definedName name="Table21" localSheetId="2">#REF!</definedName>
    <definedName name="Table21" localSheetId="1">#REF!</definedName>
    <definedName name="Table21" localSheetId="4">#REF!</definedName>
    <definedName name="Table21">#REF!</definedName>
    <definedName name="Table22" localSheetId="2">#REF!</definedName>
    <definedName name="Table22" localSheetId="1">#REF!</definedName>
    <definedName name="Table22" localSheetId="4">#REF!</definedName>
    <definedName name="Table22">#REF!</definedName>
    <definedName name="Table23" localSheetId="2">#REF!</definedName>
    <definedName name="Table23" localSheetId="1">#REF!</definedName>
    <definedName name="Table23" localSheetId="4">#REF!</definedName>
    <definedName name="Table23">#REF!</definedName>
    <definedName name="Table24" localSheetId="2">#REF!</definedName>
    <definedName name="Table24" localSheetId="1">#REF!</definedName>
    <definedName name="Table24" localSheetId="4">#REF!</definedName>
    <definedName name="Table24">#REF!</definedName>
    <definedName name="Table25" localSheetId="2">#REF!</definedName>
    <definedName name="Table25" localSheetId="1">#REF!</definedName>
    <definedName name="Table25" localSheetId="4">#REF!</definedName>
    <definedName name="Table25">#REF!</definedName>
    <definedName name="Table26" localSheetId="2">#REF!</definedName>
    <definedName name="Table26" localSheetId="1">#REF!</definedName>
    <definedName name="Table26" localSheetId="4">#REF!</definedName>
    <definedName name="Table26">#REF!</definedName>
    <definedName name="Table27" localSheetId="2">#REF!</definedName>
    <definedName name="Table27" localSheetId="1">#REF!</definedName>
    <definedName name="Table27" localSheetId="4">#REF!</definedName>
    <definedName name="Table27">#REF!</definedName>
    <definedName name="Table2a" localSheetId="2">#REF!</definedName>
    <definedName name="Table2a" localSheetId="1">#REF!</definedName>
    <definedName name="Table2a" localSheetId="4">#REF!</definedName>
    <definedName name="Table2a">#REF!</definedName>
    <definedName name="Table7" localSheetId="2">#REF!</definedName>
    <definedName name="Table7" localSheetId="1">#REF!</definedName>
    <definedName name="Table7" localSheetId="4">#REF!</definedName>
    <definedName name="Table7">#REF!</definedName>
    <definedName name="TableA" localSheetId="2">#REF!</definedName>
    <definedName name="Tablea" localSheetId="1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bleName">"Dummy"</definedName>
    <definedName name="tableVI" localSheetId="2" hidden="1">{"red33",#N/A,FALSE,"Sheet1"}</definedName>
    <definedName name="tableVI" localSheetId="4" hidden="1">{"red33",#N/A,FALSE,"Sheet1"}</definedName>
    <definedName name="tableVI" hidden="1">{"red33",#N/A,FALSE,"Sheet1"}</definedName>
    <definedName name="tblChecks">[22]ErrCheck!$A$3:$E$5</definedName>
    <definedName name="tblLinks">[22]Links!$A$4:$F$33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[18]Q5!$E$23:$AH$23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[35]BCC!$A$1:$N$821,[35]BCC!$A$822:$N$1624</definedName>
    <definedName name="Trade">#REF!</definedName>
    <definedName name="TRADE3">[8]Trade!#REF!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" localSheetId="2">#REF!</definedName>
    <definedName name="U" localSheetId="1">#REF!</definedName>
    <definedName name="U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uuu" localSheetId="2">#REF!</definedName>
    <definedName name="uuu" localSheetId="1">#REF!</definedName>
    <definedName name="uuu" localSheetId="4">#REF!</definedName>
    <definedName name="uuu">#REF!</definedName>
    <definedName name="V" localSheetId="2">#REF!</definedName>
    <definedName name="V" localSheetId="1">#REF!</definedName>
    <definedName name="V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97." localSheetId="2" hidden="1">{"red33",#N/A,FALSE,"Sheet1"}</definedName>
    <definedName name="wrn.red97." localSheetId="1" hidden="1">{"red33",#N/A,FALSE,"Sheet1"}</definedName>
    <definedName name="wrn.red97." localSheetId="4" hidden="1">{"red33",#N/A,FALSE,"Sheet1"}</definedName>
    <definedName name="wrn.red97." hidden="1">{"red33",#N/A,FALSE,"Sheet1"}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1." localSheetId="2" hidden="1">{"ST1",#N/A,FALSE,"SOURCE"}</definedName>
    <definedName name="wrn.st1." localSheetId="1" hidden="1">{"ST1",#N/A,FALSE,"SOURCE"}</definedName>
    <definedName name="wrn.st1." localSheetId="4" hidden="1">{"ST1",#N/A,FALSE,"SOURCE"}</definedName>
    <definedName name="wrn.st1." hidden="1">{"ST1",#N/A,FALSE,"SOURCE"}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T4A" localSheetId="2">[2]Work_sect!#REF!</definedName>
    <definedName name="WT4A" localSheetId="1">[2]Work_sect!#REF!</definedName>
    <definedName name="WT4A">[2]Work_sect!#REF!</definedName>
    <definedName name="WT4B">[2]Work_sect!$B$55</definedName>
    <definedName name="WT4C">[2]Work_sect!$B$66</definedName>
    <definedName name="x" localSheetId="2">#REF!</definedName>
    <definedName name="x" localSheetId="1">#REF!</definedName>
    <definedName name="x">#REF!</definedName>
    <definedName name="XGS">#REF!</definedName>
    <definedName name="xxWRS_1">#REF!</definedName>
    <definedName name="xxWRS_2">#REF!</definedName>
    <definedName name="xxWRS_3">#REF!</definedName>
    <definedName name="xxWRS_4">[21]Q5!$A$1:$A$104</definedName>
    <definedName name="xxWRS_5">[21]Q6!$A$1:$A$160</definedName>
    <definedName name="xxWRS_6">[21]Q7!$A$1:$A$59</definedName>
    <definedName name="xxWRS_7">[21]Q5!$A$1:$A$109</definedName>
    <definedName name="xxWRS_8">[21]Q6!$A$1:$A$162</definedName>
    <definedName name="xxWRS_9">[21]Q7!$A$1:$A$61</definedName>
    <definedName name="xzz1" localSheetId="2">#REF!</definedName>
    <definedName name="xzz1" localSheetId="1">#REF!</definedName>
    <definedName name="xzz1">#REF!</definedName>
    <definedName name="y" localSheetId="2">#REF!</definedName>
    <definedName name="y" localSheetId="1">#REF!</definedName>
    <definedName name="y" localSheetId="4">#REF!</definedName>
    <definedName name="y">#REF!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yZZ1" localSheetId="2">#REF!</definedName>
    <definedName name="yZZ1" localSheetId="1">#REF!</definedName>
    <definedName name="yZZ1">#REF!</definedName>
    <definedName name="Z" localSheetId="2">[1]Imp!#REF!</definedName>
    <definedName name="z" localSheetId="1">#REF!</definedName>
    <definedName name="z">#REF!</definedName>
    <definedName name="zv" localSheetId="2">#REF!</definedName>
    <definedName name="zv" localSheetId="1">#REF!</definedName>
    <definedName name="zv">#REF!</definedName>
    <definedName name="zzz1" localSheetId="2">#REF!</definedName>
    <definedName name="zzz1" localSheetId="1">#REF!</definedName>
    <definedName name="zzz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2" i="11"/>
  <c r="E86" i="11"/>
  <c r="F86" i="11" s="1"/>
  <c r="E85" i="11"/>
  <c r="F85" i="11" s="1"/>
  <c r="F84" i="11"/>
  <c r="E84" i="11"/>
  <c r="F83" i="11"/>
  <c r="E83" i="11"/>
  <c r="F82" i="11"/>
  <c r="E82" i="11"/>
  <c r="F81" i="11"/>
  <c r="E81" i="11"/>
  <c r="F80" i="11"/>
  <c r="E80" i="11"/>
  <c r="F79" i="11"/>
  <c r="E79" i="11"/>
  <c r="F78" i="11"/>
  <c r="E78" i="11"/>
  <c r="F77" i="11"/>
  <c r="E77" i="11"/>
  <c r="F76" i="11"/>
  <c r="E76" i="11"/>
  <c r="F75" i="11"/>
  <c r="E75" i="11"/>
  <c r="F74" i="11"/>
  <c r="E74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C23" i="1" s="1"/>
  <c r="D22" i="1"/>
  <c r="E22" i="1"/>
  <c r="F22" i="1"/>
  <c r="G22" i="1"/>
  <c r="G23" i="1" s="1"/>
  <c r="H22" i="1"/>
  <c r="I22" i="1"/>
  <c r="J22" i="1"/>
  <c r="K22" i="1"/>
  <c r="K23" i="1" s="1"/>
  <c r="B23" i="1"/>
  <c r="D23" i="1"/>
  <c r="E23" i="1"/>
  <c r="F23" i="1"/>
  <c r="H23" i="1"/>
  <c r="I23" i="1"/>
  <c r="J23" i="1"/>
  <c r="B40" i="1"/>
  <c r="C40" i="1"/>
  <c r="D40" i="1"/>
  <c r="E40" i="1"/>
  <c r="F40" i="1"/>
  <c r="G40" i="1"/>
  <c r="H40" i="1"/>
  <c r="I40" i="1"/>
  <c r="J40" i="1"/>
  <c r="K40" i="1"/>
  <c r="B41" i="1"/>
  <c r="C41" i="1"/>
  <c r="D41" i="1"/>
  <c r="E41" i="1"/>
  <c r="F41" i="1"/>
  <c r="G41" i="1"/>
  <c r="H41" i="1"/>
  <c r="I41" i="1"/>
  <c r="J41" i="1"/>
  <c r="K41" i="1"/>
  <c r="B42" i="1"/>
  <c r="C42" i="1"/>
  <c r="D42" i="1"/>
  <c r="E42" i="1"/>
  <c r="F42" i="1"/>
  <c r="G42" i="1"/>
  <c r="H42" i="1"/>
  <c r="I42" i="1"/>
  <c r="J42" i="1"/>
  <c r="K42" i="1"/>
  <c r="B43" i="1"/>
  <c r="C43" i="1"/>
  <c r="D43" i="1"/>
  <c r="E43" i="1"/>
  <c r="E45" i="1" s="1"/>
  <c r="F43" i="1"/>
  <c r="G43" i="1"/>
  <c r="H43" i="1"/>
  <c r="I43" i="1"/>
  <c r="I45" i="1" s="1"/>
  <c r="J43" i="1"/>
  <c r="K43" i="1"/>
  <c r="B45" i="1"/>
  <c r="C45" i="1"/>
  <c r="D45" i="1"/>
  <c r="F45" i="1"/>
  <c r="G45" i="1"/>
  <c r="H45" i="1"/>
  <c r="J45" i="1"/>
  <c r="K45" i="1"/>
  <c r="D133" i="12"/>
  <c r="C133" i="12"/>
  <c r="B133" i="12"/>
  <c r="E132" i="12"/>
  <c r="E131" i="12"/>
  <c r="E130" i="12"/>
  <c r="E129" i="12"/>
  <c r="E133" i="12" s="1"/>
  <c r="D124" i="12"/>
  <c r="C124" i="12"/>
  <c r="B124" i="12"/>
  <c r="E123" i="12"/>
  <c r="E122" i="12"/>
  <c r="E121" i="12"/>
  <c r="E120" i="12"/>
  <c r="E124" i="12" s="1"/>
  <c r="AA11" i="12"/>
  <c r="AB11" i="12"/>
  <c r="U4" i="12"/>
  <c r="U5" i="12"/>
  <c r="U6" i="12"/>
  <c r="U7" i="12"/>
  <c r="U3" i="12"/>
  <c r="T4" i="12"/>
  <c r="T5" i="12"/>
  <c r="T6" i="12"/>
  <c r="T7" i="12"/>
  <c r="T3" i="12"/>
  <c r="D115" i="12"/>
  <c r="C115" i="12"/>
  <c r="B115" i="12"/>
  <c r="E115" i="12" s="1"/>
  <c r="E114" i="12"/>
  <c r="E113" i="12"/>
  <c r="E112" i="12"/>
  <c r="E111" i="12"/>
  <c r="D107" i="12"/>
  <c r="C107" i="12"/>
  <c r="B107" i="12"/>
  <c r="E106" i="12"/>
  <c r="E105" i="12"/>
  <c r="E104" i="12"/>
  <c r="E103" i="12"/>
  <c r="D98" i="12"/>
  <c r="C98" i="12"/>
  <c r="B98" i="12"/>
  <c r="E97" i="12"/>
  <c r="E96" i="12"/>
  <c r="E95" i="12"/>
  <c r="E94" i="12"/>
  <c r="D81" i="12"/>
  <c r="C81" i="12"/>
  <c r="B81" i="12"/>
  <c r="E80" i="12"/>
  <c r="E79" i="12"/>
  <c r="E78" i="12"/>
  <c r="M4" i="12" s="1"/>
  <c r="E77" i="12"/>
  <c r="E81" i="12" s="1"/>
  <c r="D73" i="12"/>
  <c r="C73" i="12"/>
  <c r="B73" i="12"/>
  <c r="E72" i="12"/>
  <c r="E71" i="12"/>
  <c r="E70" i="12"/>
  <c r="E69" i="12"/>
  <c r="D64" i="12"/>
  <c r="C64" i="12"/>
  <c r="B64" i="12"/>
  <c r="E63" i="12"/>
  <c r="E62" i="12"/>
  <c r="E61" i="12"/>
  <c r="E60" i="12"/>
  <c r="D48" i="12"/>
  <c r="C48" i="12"/>
  <c r="B48" i="12"/>
  <c r="E47" i="12"/>
  <c r="E48" i="12" s="1"/>
  <c r="E39" i="12"/>
  <c r="D39" i="12"/>
  <c r="C39" i="12"/>
  <c r="B39" i="12"/>
  <c r="E31" i="12"/>
  <c r="D31" i="12"/>
  <c r="C31" i="12"/>
  <c r="B31" i="12"/>
  <c r="E22" i="12"/>
  <c r="D22" i="12"/>
  <c r="C22" i="12"/>
  <c r="B22" i="12"/>
  <c r="Z11" i="12"/>
  <c r="Y11" i="12"/>
  <c r="X11" i="12"/>
  <c r="L11" i="12"/>
  <c r="K11" i="12"/>
  <c r="J11" i="12"/>
  <c r="I11" i="12"/>
  <c r="H11" i="12"/>
  <c r="G11" i="12"/>
  <c r="F11" i="12"/>
  <c r="E11" i="12"/>
  <c r="D11" i="12"/>
  <c r="C11" i="12"/>
  <c r="T10" i="12"/>
  <c r="Q10" i="12"/>
  <c r="N10" i="12"/>
  <c r="Q7" i="12"/>
  <c r="P7" i="12"/>
  <c r="O7" i="12"/>
  <c r="G7" i="12"/>
  <c r="P10" i="12" s="1"/>
  <c r="F7" i="12"/>
  <c r="O10" i="12" s="1"/>
  <c r="O11" i="12" s="1"/>
  <c r="D7" i="12"/>
  <c r="M10" i="12" s="1"/>
  <c r="M11" i="12" s="1"/>
  <c r="M6" i="12"/>
  <c r="J6" i="12"/>
  <c r="I6" i="12"/>
  <c r="M5" i="12"/>
  <c r="J5" i="12"/>
  <c r="I5" i="12"/>
  <c r="J4" i="12"/>
  <c r="I4" i="12"/>
  <c r="J3" i="12"/>
  <c r="I3" i="12"/>
  <c r="I7" i="12" s="1"/>
  <c r="R10" i="12" s="1"/>
  <c r="R11" i="12" s="1"/>
  <c r="M3" i="12" l="1"/>
  <c r="E73" i="12"/>
  <c r="U10" i="12" s="1"/>
  <c r="U11" i="12" s="1"/>
  <c r="E64" i="12"/>
  <c r="E107" i="12"/>
  <c r="J7" i="12"/>
  <c r="S10" i="12" s="1"/>
  <c r="T11" i="12" s="1"/>
  <c r="E98" i="12"/>
  <c r="M7" i="12"/>
  <c r="V10" i="12"/>
  <c r="N11" i="12"/>
  <c r="P11" i="12"/>
  <c r="S11" i="12"/>
  <c r="Q11" i="12"/>
  <c r="W11" i="12" l="1"/>
  <c r="V11" i="12"/>
  <c r="H23" i="4" l="1"/>
  <c r="I23" i="4"/>
  <c r="J23" i="4"/>
  <c r="K23" i="4"/>
  <c r="L23" i="4"/>
  <c r="M23" i="4"/>
  <c r="N23" i="4"/>
  <c r="O23" i="4"/>
  <c r="P23" i="4"/>
  <c r="Q23" i="4"/>
  <c r="R23" i="4"/>
  <c r="S23" i="4"/>
  <c r="T23" i="4"/>
  <c r="C23" i="4"/>
  <c r="D23" i="4"/>
  <c r="E23" i="4"/>
  <c r="F23" i="4"/>
  <c r="G23" i="4"/>
  <c r="B23" i="4"/>
  <c r="U11" i="4"/>
  <c r="T11" i="4"/>
  <c r="T5" i="4" l="1"/>
  <c r="L17" i="4" s="1"/>
  <c r="T6" i="4"/>
  <c r="D18" i="4" s="1"/>
  <c r="T7" i="4"/>
  <c r="F19" i="4" s="1"/>
  <c r="T8" i="4"/>
  <c r="D20" i="4" s="1"/>
  <c r="T9" i="4"/>
  <c r="D21" i="4" s="1"/>
  <c r="T10" i="4"/>
  <c r="D22" i="4" s="1"/>
  <c r="T4" i="4"/>
  <c r="B22" i="4" l="1"/>
  <c r="B18" i="4"/>
  <c r="Q22" i="4"/>
  <c r="M22" i="4"/>
  <c r="I22" i="4"/>
  <c r="E22" i="4"/>
  <c r="S20" i="4"/>
  <c r="O20" i="4"/>
  <c r="K20" i="4"/>
  <c r="G20" i="4"/>
  <c r="C20" i="4"/>
  <c r="Q18" i="4"/>
  <c r="M18" i="4"/>
  <c r="I18" i="4"/>
  <c r="E18" i="4"/>
  <c r="B20" i="4"/>
  <c r="S22" i="4"/>
  <c r="O22" i="4"/>
  <c r="K22" i="4"/>
  <c r="G22" i="4"/>
  <c r="C22" i="4"/>
  <c r="Q20" i="4"/>
  <c r="M20" i="4"/>
  <c r="I20" i="4"/>
  <c r="E20" i="4"/>
  <c r="S18" i="4"/>
  <c r="O18" i="4"/>
  <c r="K18" i="4"/>
  <c r="G18" i="4"/>
  <c r="C18" i="4"/>
  <c r="U6" i="4"/>
  <c r="U10" i="4"/>
  <c r="P21" i="4"/>
  <c r="L21" i="4"/>
  <c r="H21" i="4"/>
  <c r="R19" i="4"/>
  <c r="N19" i="4"/>
  <c r="J19" i="4"/>
  <c r="P17" i="4"/>
  <c r="D16" i="4"/>
  <c r="F16" i="4"/>
  <c r="H16" i="4"/>
  <c r="J16" i="4"/>
  <c r="L16" i="4"/>
  <c r="N16" i="4"/>
  <c r="P16" i="4"/>
  <c r="R16" i="4"/>
  <c r="B16" i="4"/>
  <c r="C16" i="4"/>
  <c r="E16" i="4"/>
  <c r="G16" i="4"/>
  <c r="I16" i="4"/>
  <c r="K16" i="4"/>
  <c r="M16" i="4"/>
  <c r="O16" i="4"/>
  <c r="Q16" i="4"/>
  <c r="S16" i="4"/>
  <c r="C21" i="4"/>
  <c r="E21" i="4"/>
  <c r="G21" i="4"/>
  <c r="I21" i="4"/>
  <c r="K21" i="4"/>
  <c r="M21" i="4"/>
  <c r="O21" i="4"/>
  <c r="Q21" i="4"/>
  <c r="S21" i="4"/>
  <c r="B21" i="4"/>
  <c r="U9" i="4"/>
  <c r="C19" i="4"/>
  <c r="E19" i="4"/>
  <c r="G19" i="4"/>
  <c r="I19" i="4"/>
  <c r="K19" i="4"/>
  <c r="M19" i="4"/>
  <c r="O19" i="4"/>
  <c r="Q19" i="4"/>
  <c r="S19" i="4"/>
  <c r="B19" i="4"/>
  <c r="U7" i="4"/>
  <c r="C17" i="4"/>
  <c r="E17" i="4"/>
  <c r="G17" i="4"/>
  <c r="I17" i="4"/>
  <c r="K17" i="4"/>
  <c r="M17" i="4"/>
  <c r="O17" i="4"/>
  <c r="Q17" i="4"/>
  <c r="S17" i="4"/>
  <c r="B17" i="4"/>
  <c r="U5" i="4"/>
  <c r="D17" i="4"/>
  <c r="F17" i="4"/>
  <c r="H17" i="4"/>
  <c r="U8" i="4"/>
  <c r="R21" i="4"/>
  <c r="N21" i="4"/>
  <c r="J21" i="4"/>
  <c r="F21" i="4"/>
  <c r="P19" i="4"/>
  <c r="L19" i="4"/>
  <c r="H19" i="4"/>
  <c r="D19" i="4"/>
  <c r="R17" i="4"/>
  <c r="N17" i="4"/>
  <c r="J17" i="4"/>
  <c r="R22" i="4"/>
  <c r="P22" i="4"/>
  <c r="N22" i="4"/>
  <c r="L22" i="4"/>
  <c r="J22" i="4"/>
  <c r="H22" i="4"/>
  <c r="F22" i="4"/>
  <c r="T22" i="4" s="1"/>
  <c r="R20" i="4"/>
  <c r="P20" i="4"/>
  <c r="N20" i="4"/>
  <c r="L20" i="4"/>
  <c r="J20" i="4"/>
  <c r="H20" i="4"/>
  <c r="F20" i="4"/>
  <c r="R18" i="4"/>
  <c r="P18" i="4"/>
  <c r="N18" i="4"/>
  <c r="L18" i="4"/>
  <c r="J18" i="4"/>
  <c r="H18" i="4"/>
  <c r="F18" i="4"/>
  <c r="T18" i="4" l="1"/>
  <c r="T20" i="4"/>
  <c r="T17" i="4"/>
  <c r="T21" i="4"/>
  <c r="T19" i="4"/>
  <c r="T16" i="4"/>
</calcChain>
</file>

<file path=xl/sharedStrings.xml><?xml version="1.0" encoding="utf-8"?>
<sst xmlns="http://schemas.openxmlformats.org/spreadsheetml/2006/main" count="508" uniqueCount="244">
  <si>
    <t>MONTH</t>
  </si>
  <si>
    <t>CHEQUES</t>
  </si>
  <si>
    <t>ATM TRANSACTIONS</t>
  </si>
  <si>
    <t>POS TRANSACTIONS</t>
  </si>
  <si>
    <t>ONLINE TRANSFERS   1/</t>
  </si>
  <si>
    <t>NEFT TRANSFERS</t>
  </si>
  <si>
    <t>RTGS TRANSFERS</t>
  </si>
  <si>
    <t>USSD TRANSFERS</t>
  </si>
  <si>
    <t>DIRECT DEBITS</t>
  </si>
  <si>
    <t>MMOs</t>
  </si>
  <si>
    <t>Volume</t>
  </si>
  <si>
    <t>January</t>
  </si>
  <si>
    <t>February</t>
  </si>
  <si>
    <t>March</t>
  </si>
  <si>
    <t>April</t>
  </si>
  <si>
    <t>May</t>
  </si>
  <si>
    <t>June   1/</t>
  </si>
  <si>
    <t>July   1/</t>
  </si>
  <si>
    <t>August  1/</t>
  </si>
  <si>
    <t>September</t>
  </si>
  <si>
    <t>NOTE:</t>
  </si>
  <si>
    <t>Value (N'B)</t>
  </si>
  <si>
    <t>DOMESTIC CLAIMS</t>
  </si>
  <si>
    <t>NET CLAIMS ON GOVERNMENT</t>
  </si>
  <si>
    <t>Claims on central government</t>
  </si>
  <si>
    <t>Liabilities to central government</t>
  </si>
  <si>
    <t>CLAIMS ON OTHER SECTORS</t>
  </si>
  <si>
    <r>
      <t>Claims on other financial corporations</t>
    </r>
    <r>
      <rPr>
        <b/>
        <sz val="8"/>
        <rFont val="Times New Roman"/>
        <family val="1"/>
      </rPr>
      <t>/1</t>
    </r>
  </si>
  <si>
    <t>Claims on state and local government</t>
  </si>
  <si>
    <t>Claims on public nonfinancial corporations</t>
  </si>
  <si>
    <t>Claims on private sector</t>
  </si>
  <si>
    <t>Central Bank</t>
  </si>
  <si>
    <t>Commercial &amp; Merchant Banks</t>
  </si>
  <si>
    <t>Non-Interest Banks</t>
  </si>
  <si>
    <t>Primary Mortgage Banks</t>
  </si>
  <si>
    <t>Micro-Finance Banks</t>
  </si>
  <si>
    <t>CBs</t>
  </si>
  <si>
    <t>MBs</t>
  </si>
  <si>
    <t>NIB</t>
  </si>
  <si>
    <t>DMBs Total</t>
  </si>
  <si>
    <t>Executive Staff</t>
  </si>
  <si>
    <t>Senior Staff</t>
  </si>
  <si>
    <t>Junior Staff</t>
  </si>
  <si>
    <t>Contract Staff</t>
  </si>
  <si>
    <t>Totals</t>
  </si>
  <si>
    <t>Note: CB = Commercial Banks; MBs = Merchant Banks; NIB = Non-Interest Banks; DMBs = Deposit Money Banks</t>
  </si>
  <si>
    <t>DMBs STAFF STRENGTH (Q2 2019)</t>
  </si>
  <si>
    <t>DMBs STAFF STRENGTH (Q3 2019)</t>
  </si>
  <si>
    <t>DMBs STAFF STRENGTH (Q4 2019)</t>
  </si>
  <si>
    <t>DMBs STAFF STRENGTH (Q1 2020)</t>
  </si>
  <si>
    <t>DMBs STAFF STRENGTH (Q2 2020)</t>
  </si>
  <si>
    <t>DMBs STAFF STRENGTH (Q3 2020)</t>
  </si>
  <si>
    <t>Month-Year</t>
  </si>
  <si>
    <t>Agriculture</t>
  </si>
  <si>
    <t>Industry</t>
  </si>
  <si>
    <t>Construction</t>
  </si>
  <si>
    <t xml:space="preserve"> Trade/General Commerce</t>
  </si>
  <si>
    <t xml:space="preserve"> Government</t>
  </si>
  <si>
    <t>Services</t>
  </si>
  <si>
    <t>Mining &amp; Quarrying</t>
  </si>
  <si>
    <t xml:space="preserve">Manufacturing </t>
  </si>
  <si>
    <t>Oil &amp; Gas</t>
  </si>
  <si>
    <t>Power and Energy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</si>
  <si>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</si>
  <si>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</si>
  <si>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</si>
  <si>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</si>
  <si>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</si>
  <si>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</si>
  <si>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Others</t>
  </si>
  <si>
    <t>Q1 2019</t>
  </si>
  <si>
    <t>Q2 2019</t>
  </si>
  <si>
    <t>Q3 2019</t>
  </si>
  <si>
    <t>Q4 2019</t>
  </si>
  <si>
    <t>Q1 2020</t>
  </si>
  <si>
    <t>Q2 2020</t>
  </si>
  <si>
    <t>Q3 2020</t>
  </si>
  <si>
    <t xml:space="preserve"> Deposit Money Banks' Sectoral Allocation of Credit (₦' Million)</t>
  </si>
  <si>
    <t>MOBILE APP TRANSFERS (Not Mobile Money)</t>
  </si>
  <si>
    <t>Banking Sector Credit to Private Sector Sectoral Share as a % of Total Credit</t>
  </si>
  <si>
    <t>Total Credit</t>
  </si>
  <si>
    <t>Quarter on Quarter Growth Rate %</t>
  </si>
  <si>
    <t xml:space="preserve">Total </t>
  </si>
  <si>
    <t xml:space="preserve"> 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</si>
  <si>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</si>
  <si>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</si>
  <si>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</si>
  <si>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</si>
  <si>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</si>
  <si>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</si>
  <si>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</si>
  <si>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</si>
  <si>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October</t>
  </si>
  <si>
    <t>November</t>
  </si>
  <si>
    <t>December</t>
  </si>
  <si>
    <t>Q4 2020</t>
  </si>
  <si>
    <t>Q4 on Q3 growth rate</t>
  </si>
  <si>
    <t>Credit &amp; Deposit Statistics</t>
  </si>
  <si>
    <t>Revised</t>
  </si>
  <si>
    <t>Provisional</t>
  </si>
  <si>
    <r>
      <t>IFS</t>
    </r>
    <r>
      <rPr>
        <b/>
        <sz val="10"/>
        <rFont val="Times New Roman"/>
        <family val="1"/>
      </rPr>
      <t xml:space="preserve"> Code</t>
    </r>
  </si>
  <si>
    <t>Millions of Naira</t>
  </si>
  <si>
    <t>In Naira Million</t>
  </si>
  <si>
    <t>69436C...K...{Z}</t>
  </si>
  <si>
    <t>69432....K...{Z}</t>
  </si>
  <si>
    <t>69432AN..K...{Z}</t>
  </si>
  <si>
    <t>69432A...K...{Z}</t>
  </si>
  <si>
    <t>69436D...K...{Z}</t>
  </si>
  <si>
    <t>69432S...K...{Z}</t>
  </si>
  <si>
    <t>Of which: AMCON Bond</t>
  </si>
  <si>
    <t>69432G...K...{Z}</t>
  </si>
  <si>
    <t>69432B...K...{Z}</t>
  </si>
  <si>
    <t>69432C...K...{Z}</t>
  </si>
  <si>
    <t>69432D...K...{Z}</t>
  </si>
  <si>
    <t>69434A...K...{Z}</t>
  </si>
  <si>
    <t>Transferable deposits (Demand Deposits)</t>
  </si>
  <si>
    <t>69434....K...{Z}</t>
  </si>
  <si>
    <t>Other deposits (Time &amp; Savings Deposits)</t>
  </si>
  <si>
    <t xml:space="preserve">Of Which: Foreign Currency Deposit </t>
  </si>
  <si>
    <t>INDUSTRY DATA ON E-PAYMENT AND BY CHANNELS (Q1 - Q4, 2020)</t>
  </si>
  <si>
    <t>DMBs STAFF STRENGTH Q4 2020)</t>
  </si>
  <si>
    <t xml:space="preserve">Staff Strength in the Banking Sector </t>
  </si>
  <si>
    <t>Y on Y growth %</t>
  </si>
  <si>
    <t>Total</t>
  </si>
  <si>
    <t> </t>
  </si>
  <si>
    <t>Q1 2014</t>
  </si>
  <si>
    <t>Q2, 2014</t>
  </si>
  <si>
    <t>Q3, 2014</t>
  </si>
  <si>
    <t>Q4, 2014</t>
  </si>
  <si>
    <t>Q1, 2015</t>
  </si>
  <si>
    <t>Q2, 2015</t>
  </si>
  <si>
    <t>Q3, 2015</t>
  </si>
  <si>
    <t>Q4, 2015</t>
  </si>
  <si>
    <t>Q1, 2016</t>
  </si>
  <si>
    <t>Q2, 2016</t>
  </si>
  <si>
    <t>Q3, 2016</t>
  </si>
  <si>
    <t>Staff Strength</t>
  </si>
  <si>
    <t>Q on Q growth %</t>
  </si>
  <si>
    <t>DMBs STAFF STRENGTH</t>
  </si>
  <si>
    <t>DMBs TOTAL</t>
  </si>
  <si>
    <t>Total Banking Sector</t>
  </si>
  <si>
    <t>DMBs STAFF STRENGTH (DECEMBER 2017)</t>
  </si>
  <si>
    <t>DMBs STAFF STRENGTH (MARCH 2018)</t>
  </si>
  <si>
    <t>DMBs STAFF STRENGTH (JUNE2018)</t>
  </si>
  <si>
    <t>DMBs STAFF STRENGTH (SEPTEMBER 2018)</t>
  </si>
  <si>
    <t>DMBs STAFF STRENGTH (DECEMBER 2018)</t>
  </si>
  <si>
    <t>DMBs STAFF STRENGTH MARCH 2019)</t>
  </si>
  <si>
    <t>Q4 on Q3 growth %</t>
  </si>
  <si>
    <t>ITEMS</t>
  </si>
  <si>
    <t xml:space="preserve"> Gross loans</t>
  </si>
  <si>
    <t xml:space="preserve">Specific provisions </t>
  </si>
  <si>
    <t xml:space="preserve">Nonperforming loans </t>
  </si>
  <si>
    <t>1ST QTR 2007</t>
  </si>
  <si>
    <t>2ND QTR 2007</t>
  </si>
  <si>
    <t>3RD QTR 2007</t>
  </si>
  <si>
    <t>4TH QTR 2007</t>
  </si>
  <si>
    <t>1ST QTR 2008</t>
  </si>
  <si>
    <t>2ND QTR 2008</t>
  </si>
  <si>
    <t>3RD QTR 2008</t>
  </si>
  <si>
    <t>4TH QTR 2008</t>
  </si>
  <si>
    <t>1ST QTR 2009</t>
  </si>
  <si>
    <t>2ND QTR 2009</t>
  </si>
  <si>
    <t>3RD QTR 2009</t>
  </si>
  <si>
    <t>4TH QTR 2009</t>
  </si>
  <si>
    <t>1ST QTR 2010</t>
  </si>
  <si>
    <t>2ND QTR 2010</t>
  </si>
  <si>
    <t>3RD QTR  2010</t>
  </si>
  <si>
    <t>4TH QTR 2010</t>
  </si>
  <si>
    <t>1ST QTR 2011</t>
  </si>
  <si>
    <t>2ND QTR 2011</t>
  </si>
  <si>
    <t>3RD QTR 2011</t>
  </si>
  <si>
    <t>4TH QTR 2011</t>
  </si>
  <si>
    <t>1ST QTR 2012</t>
  </si>
  <si>
    <t>2nd QTR 2012</t>
  </si>
  <si>
    <t>3RD QTR 2012</t>
  </si>
  <si>
    <t>4TH QTR 2012</t>
  </si>
  <si>
    <t>1st QTR 2013</t>
  </si>
  <si>
    <t>2nd QTR 2013</t>
  </si>
  <si>
    <t>3RD QTR 2013</t>
  </si>
  <si>
    <t>4th QTR 2013</t>
  </si>
  <si>
    <t>1st QTR 2014</t>
  </si>
  <si>
    <t>2nd QTR 2014</t>
  </si>
  <si>
    <t>3RD QTR 2014</t>
  </si>
  <si>
    <t>4th QTR 2014</t>
  </si>
  <si>
    <t>1ST QTR 2015</t>
  </si>
  <si>
    <t>2nd QTR 2015</t>
  </si>
  <si>
    <t>3rd QTR 2015</t>
  </si>
  <si>
    <t>4th QTR 2015</t>
  </si>
  <si>
    <t>1st QTR 2016</t>
  </si>
  <si>
    <t>2nd QTR 2016</t>
  </si>
  <si>
    <t>3rd QTR 2016</t>
  </si>
  <si>
    <t>4th QTR 2016</t>
  </si>
  <si>
    <t>1st QTR 2017</t>
  </si>
  <si>
    <t>2nd QTR 2017</t>
  </si>
  <si>
    <t>3rd QTR 2017</t>
  </si>
  <si>
    <t>4th QTR 2017</t>
  </si>
  <si>
    <t>1st QTR 2018</t>
  </si>
  <si>
    <t>2nd QTR 2018</t>
  </si>
  <si>
    <t>3rd QTR 2018</t>
  </si>
  <si>
    <t>4th QTR 2018</t>
  </si>
  <si>
    <t>1st QTR 2019</t>
  </si>
  <si>
    <t>2nd QTR 2019</t>
  </si>
  <si>
    <t>3rd QTR 2019</t>
  </si>
  <si>
    <t>4th QTR 2019</t>
  </si>
  <si>
    <t>1st QTR 2020</t>
  </si>
  <si>
    <t>2nd QTR 2020</t>
  </si>
  <si>
    <t>3rd QTR 2020</t>
  </si>
  <si>
    <t>4th QTR 2020</t>
  </si>
  <si>
    <t>Nonperforming Loans</t>
  </si>
  <si>
    <t>Year on Year Sectoral Change in NPLs</t>
  </si>
  <si>
    <t>S/N</t>
  </si>
  <si>
    <t>Sector</t>
  </si>
  <si>
    <t>Total NPL</t>
  </si>
  <si>
    <t>Change in NPLs</t>
  </si>
  <si>
    <t>End-Dec-19</t>
  </si>
  <si>
    <t>End-Dec-20</t>
  </si>
  <si>
    <t>Value</t>
  </si>
  <si>
    <t>Percentage</t>
  </si>
  <si>
    <t>N'Bn</t>
  </si>
  <si>
    <t>%</t>
  </si>
  <si>
    <t>AGRICULTURE</t>
  </si>
  <si>
    <t>MINING AND QUARRYING</t>
  </si>
  <si>
    <t>MANUFACTURING</t>
  </si>
  <si>
    <t>REAL ESTATE ACTIVITIES</t>
  </si>
  <si>
    <t>PUBLIC UTILITIES</t>
  </si>
  <si>
    <t>GENERAL COMMERCE</t>
  </si>
  <si>
    <t>TRANSPORTATION AND STORAGE</t>
  </si>
  <si>
    <t>FINANCE AND INSURANCE</t>
  </si>
  <si>
    <t>GENERAL</t>
  </si>
  <si>
    <t>GOVERNMENT</t>
  </si>
  <si>
    <t>WATER SUPPLY; SEWERAGE,WASTE MANAGEMENT AND REMEDIATION ACTIVITIES</t>
  </si>
  <si>
    <t>CONSTRUCTION</t>
  </si>
  <si>
    <t>INFORMATION AND COMMUNICATION</t>
  </si>
  <si>
    <t>PROFESSIONAL, SCIENTIFIC AND TECHNICAL ACTIVITIES</t>
  </si>
  <si>
    <t>ADMINISTRATIVE AND SUPPORT SERVICES</t>
  </si>
  <si>
    <t>EDUCATION</t>
  </si>
  <si>
    <t>HUMAN HEALTH AND SOCIAL WORK ACTIVITIES</t>
  </si>
  <si>
    <t>ARTS, ENTERTAINMENT AND RECREATION</t>
  </si>
  <si>
    <t>ACTIVITIES OF EXTRATERRITORIAL ORGANIZATIONS AND BODIES</t>
  </si>
  <si>
    <t>POWER AND ENERGY</t>
  </si>
  <si>
    <t>CAPITAL MARKET</t>
  </si>
  <si>
    <t>OIL AND GAS</t>
  </si>
  <si>
    <t>GRAND TOTAL</t>
  </si>
  <si>
    <t>NPL/Gross Loans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</si>
</sst>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[$-409]mmm\-yy;@"/>
    <numFmt numFmtId="168" formatCode="#,##0.0_);\(#,##0.0\)"/>
    <numFmt numFmtId="169" formatCode="_(* #,##0.0_);_(* \(#,##0.0\);_(* &quot;-&quot;??_);_(@_)"/>
    <numFmt numFmtId="170" formatCode="_-* #,##0_-;\-* #,##0_-;_-* &quot;-&quot;??_-;_-@_-"/>
    <numFmt numFmtId="171" formatCode="#,##0.0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1"/>
      <color indexed="8"/>
      <name val="Corbel"/>
      <family val="2"/>
    </font>
    <font>
      <b/>
      <i/>
      <sz val="11"/>
      <color indexed="8"/>
      <name val="Corbel"/>
      <family val="2"/>
    </font>
    <font>
      <b/>
      <sz val="11"/>
      <color indexed="8"/>
      <name val="Corbel"/>
      <family val="2"/>
    </font>
    <font>
      <b/>
      <sz val="12"/>
      <color rgb="FFFF0000"/>
      <name val="Corbel"/>
      <family val="2"/>
    </font>
    <font>
      <sz val="11"/>
      <color rgb="FFFF0000"/>
      <name val="Corbel"/>
      <family val="2"/>
    </font>
    <font>
      <sz val="11"/>
      <color indexed="10"/>
      <name val="Corbel"/>
      <family val="2"/>
    </font>
    <font>
      <sz val="10"/>
      <color theme="1"/>
      <name val="Corbel"/>
      <family val="2"/>
    </font>
    <font>
      <b/>
      <sz val="11"/>
      <color rgb="FFFF0000"/>
      <name val="Corbel"/>
      <family val="2"/>
    </font>
    <font>
      <b/>
      <i/>
      <sz val="11"/>
      <color rgb="FFFF0000"/>
      <name val="Corbel"/>
      <family val="2"/>
    </font>
    <font>
      <b/>
      <sz val="14"/>
      <color indexed="8"/>
      <name val="Corbel"/>
      <family val="2"/>
    </font>
    <font>
      <sz val="10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b/>
      <sz val="12"/>
      <name val="Corbel"/>
      <family val="2"/>
    </font>
    <font>
      <b/>
      <sz val="12"/>
      <name val="Calibri Light"/>
      <family val="1"/>
      <scheme val="major"/>
    </font>
    <font>
      <b/>
      <sz val="9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sz val="12"/>
      <name val="Corbel"/>
      <family val="2"/>
    </font>
    <font>
      <b/>
      <i/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u/>
      <sz val="12"/>
      <color theme="1"/>
      <name val="Calibri Light"/>
      <family val="1"/>
      <scheme val="major"/>
    </font>
    <font>
      <b/>
      <u/>
      <sz val="14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A8D08D"/>
      </left>
      <right/>
      <top style="thin">
        <color rgb="FFA8D08D"/>
      </top>
      <bottom style="thin">
        <color rgb="FF70AD47"/>
      </bottom>
      <diagonal/>
    </border>
    <border>
      <left/>
      <right/>
      <top style="thin">
        <color rgb="FFA8D08D"/>
      </top>
      <bottom style="thin">
        <color rgb="FF70AD47"/>
      </bottom>
      <diagonal/>
    </border>
    <border>
      <left/>
      <right style="thin">
        <color rgb="FFA8D08D"/>
      </right>
      <top style="thin">
        <color rgb="FFA8D08D"/>
      </top>
      <bottom style="thin">
        <color rgb="FF70AD4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2">
    <xf numFmtId="0" fontId="0" fillId="0" borderId="0" xfId="0"/>
    <xf numFmtId="0" fontId="8" fillId="0" borderId="0" xfId="0" applyFont="1"/>
    <xf numFmtId="165" fontId="8" fillId="0" borderId="0" xfId="1" applyNumberFormat="1" applyFont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8" fillId="0" borderId="0" xfId="1" applyFont="1"/>
    <xf numFmtId="0" fontId="8" fillId="3" borderId="0" xfId="0" applyFont="1" applyFill="1" applyAlignment="1">
      <alignment wrapText="1"/>
    </xf>
    <xf numFmtId="0" fontId="8" fillId="3" borderId="0" xfId="0" applyFont="1" applyFill="1"/>
    <xf numFmtId="3" fontId="8" fillId="0" borderId="0" xfId="0" applyNumberFormat="1" applyFont="1"/>
    <xf numFmtId="4" fontId="8" fillId="0" borderId="0" xfId="0" applyNumberFormat="1" applyFont="1"/>
    <xf numFmtId="165" fontId="10" fillId="3" borderId="1" xfId="1" applyNumberFormat="1" applyFont="1" applyFill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5" fontId="10" fillId="0" borderId="0" xfId="1" applyNumberFormat="1" applyFont="1"/>
    <xf numFmtId="170" fontId="18" fillId="4" borderId="1" xfId="2" applyNumberFormat="1" applyFont="1" applyFill="1" applyBorder="1" applyAlignment="1">
      <alignment horizontal="right"/>
    </xf>
    <xf numFmtId="164" fontId="18" fillId="4" borderId="1" xfId="2" applyFont="1" applyFill="1" applyBorder="1" applyAlignment="1">
      <alignment horizontal="right"/>
    </xf>
    <xf numFmtId="165" fontId="18" fillId="4" borderId="1" xfId="10" applyNumberFormat="1" applyFont="1" applyFill="1" applyBorder="1" applyAlignment="1">
      <alignment horizontal="right"/>
    </xf>
    <xf numFmtId="170" fontId="14" fillId="4" borderId="1" xfId="2" applyNumberFormat="1" applyFont="1" applyFill="1" applyBorder="1" applyAlignment="1">
      <alignment horizontal="right"/>
    </xf>
    <xf numFmtId="164" fontId="14" fillId="0" borderId="1" xfId="2" applyFont="1" applyBorder="1"/>
    <xf numFmtId="0" fontId="15" fillId="0" borderId="1" xfId="0" applyFont="1" applyBorder="1" applyAlignment="1">
      <alignment horizontal="center" wrapText="1"/>
    </xf>
    <xf numFmtId="170" fontId="15" fillId="4" borderId="1" xfId="2" applyNumberFormat="1" applyFont="1" applyFill="1" applyBorder="1" applyAlignment="1">
      <alignment horizontal="right"/>
    </xf>
    <xf numFmtId="43" fontId="15" fillId="4" borderId="1" xfId="2" applyNumberFormat="1" applyFont="1" applyFill="1" applyBorder="1" applyAlignment="1">
      <alignment horizontal="right"/>
    </xf>
    <xf numFmtId="43" fontId="15" fillId="4" borderId="1" xfId="2" applyNumberFormat="1" applyFont="1" applyFill="1" applyBorder="1" applyAlignment="1">
      <alignment horizontal="left" vertical="center"/>
    </xf>
    <xf numFmtId="165" fontId="15" fillId="4" borderId="1" xfId="10" applyNumberFormat="1" applyFont="1" applyFill="1" applyBorder="1" applyAlignment="1">
      <alignment horizontal="right"/>
    </xf>
    <xf numFmtId="164" fontId="15" fillId="4" borderId="1" xfId="2" applyFont="1" applyFill="1" applyBorder="1" applyAlignment="1">
      <alignment horizontal="right"/>
    </xf>
    <xf numFmtId="164" fontId="15" fillId="0" borderId="1" xfId="2" applyFont="1" applyBorder="1"/>
    <xf numFmtId="0" fontId="19" fillId="0" borderId="0" xfId="3" applyFont="1" applyFill="1" applyAlignment="1">
      <alignment horizontal="center"/>
    </xf>
    <xf numFmtId="4" fontId="19" fillId="0" borderId="0" xfId="4" applyNumberFormat="1" applyFont="1" applyFill="1" applyBorder="1" applyAlignment="1">
      <alignment horizontal="right"/>
    </xf>
    <xf numFmtId="4" fontId="19" fillId="0" borderId="24" xfId="4" applyNumberFormat="1" applyFont="1" applyFill="1" applyBorder="1" applyAlignment="1">
      <alignment horizontal="right"/>
    </xf>
    <xf numFmtId="0" fontId="19" fillId="0" borderId="0" xfId="3" applyFont="1" applyFill="1"/>
    <xf numFmtId="4" fontId="19" fillId="0" borderId="25" xfId="4" applyNumberFormat="1" applyFont="1" applyFill="1" applyBorder="1" applyAlignment="1">
      <alignment horizontal="right"/>
    </xf>
    <xf numFmtId="4" fontId="19" fillId="0" borderId="0" xfId="3" applyNumberFormat="1" applyFont="1" applyFill="1"/>
    <xf numFmtId="0" fontId="20" fillId="0" borderId="15" xfId="3" applyFont="1" applyFill="1" applyBorder="1" applyAlignment="1">
      <alignment horizontal="center" vertical="center" wrapText="1"/>
    </xf>
    <xf numFmtId="0" fontId="20" fillId="0" borderId="19" xfId="3" applyFont="1" applyFill="1" applyBorder="1" applyAlignment="1">
      <alignment horizontal="center" vertical="center" wrapText="1"/>
    </xf>
    <xf numFmtId="17" fontId="20" fillId="0" borderId="16" xfId="3" applyNumberFormat="1" applyFont="1" applyFill="1" applyBorder="1"/>
    <xf numFmtId="17" fontId="20" fillId="0" borderId="23" xfId="3" applyNumberFormat="1" applyFont="1" applyFill="1" applyBorder="1"/>
    <xf numFmtId="0" fontId="19" fillId="0" borderId="0" xfId="3" applyFont="1" applyFill="1" applyAlignment="1"/>
    <xf numFmtId="168" fontId="19" fillId="0" borderId="0" xfId="3" applyNumberFormat="1" applyFont="1" applyFill="1"/>
    <xf numFmtId="169" fontId="19" fillId="0" borderId="0" xfId="3" applyNumberFormat="1" applyFont="1" applyFill="1"/>
    <xf numFmtId="164" fontId="19" fillId="0" borderId="0" xfId="3" applyNumberFormat="1" applyFont="1" applyFill="1"/>
    <xf numFmtId="0" fontId="20" fillId="0" borderId="13" xfId="3" applyFont="1" applyFill="1" applyBorder="1" applyAlignment="1">
      <alignment horizontal="center" vertical="center" wrapText="1"/>
    </xf>
    <xf numFmtId="4" fontId="19" fillId="0" borderId="26" xfId="4" applyNumberFormat="1" applyFont="1" applyFill="1" applyBorder="1" applyAlignment="1">
      <alignment horizontal="right"/>
    </xf>
    <xf numFmtId="0" fontId="19" fillId="0" borderId="8" xfId="3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/>
    </xf>
    <xf numFmtId="0" fontId="22" fillId="4" borderId="3" xfId="3" applyFont="1" applyFill="1" applyBorder="1" applyAlignment="1">
      <alignment horizontal="center" vertical="center" wrapText="1"/>
    </xf>
    <xf numFmtId="0" fontId="23" fillId="4" borderId="2" xfId="3" applyFont="1" applyFill="1" applyBorder="1" applyAlignment="1">
      <alignment horizontal="center" vertical="center" wrapText="1"/>
    </xf>
    <xf numFmtId="4" fontId="12" fillId="0" borderId="3" xfId="3" applyNumberFormat="1" applyFont="1" applyFill="1" applyBorder="1"/>
    <xf numFmtId="0" fontId="12" fillId="0" borderId="2" xfId="3" applyFont="1" applyFill="1" applyBorder="1"/>
    <xf numFmtId="2" fontId="12" fillId="0" borderId="2" xfId="3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1" xfId="0" applyFont="1" applyBorder="1"/>
    <xf numFmtId="0" fontId="27" fillId="0" borderId="0" xfId="0" applyFont="1"/>
    <xf numFmtId="0" fontId="35" fillId="4" borderId="0" xfId="3" applyFont="1" applyFill="1"/>
    <xf numFmtId="0" fontId="36" fillId="0" borderId="0" xfId="3" applyFont="1" applyFill="1"/>
    <xf numFmtId="0" fontId="12" fillId="0" borderId="0" xfId="3" applyFont="1" applyFill="1"/>
    <xf numFmtId="164" fontId="19" fillId="0" borderId="1" xfId="3" applyNumberFormat="1" applyFont="1" applyFill="1" applyBorder="1"/>
    <xf numFmtId="169" fontId="19" fillId="0" borderId="1" xfId="3" applyNumberFormat="1" applyFont="1" applyFill="1" applyBorder="1"/>
    <xf numFmtId="0" fontId="19" fillId="0" borderId="1" xfId="3" applyFont="1" applyFill="1" applyBorder="1"/>
    <xf numFmtId="0" fontId="19" fillId="0" borderId="1" xfId="3" applyFont="1" applyFill="1" applyBorder="1" applyAlignment="1">
      <alignment horizontal="center"/>
    </xf>
    <xf numFmtId="0" fontId="20" fillId="0" borderId="1" xfId="3" applyFont="1" applyFill="1" applyBorder="1" applyAlignment="1">
      <alignment horizontal="center" vertical="center" wrapText="1"/>
    </xf>
    <xf numFmtId="0" fontId="22" fillId="5" borderId="1" xfId="3" applyFont="1" applyFill="1" applyBorder="1" applyAlignment="1">
      <alignment horizontal="center" vertical="center" wrapText="1"/>
    </xf>
    <xf numFmtId="17" fontId="20" fillId="0" borderId="1" xfId="3" applyNumberFormat="1" applyFont="1" applyFill="1" applyBorder="1"/>
    <xf numFmtId="168" fontId="19" fillId="0" borderId="1" xfId="3" applyNumberFormat="1" applyFont="1" applyFill="1" applyBorder="1"/>
    <xf numFmtId="17" fontId="21" fillId="0" borderId="1" xfId="3" applyNumberFormat="1" applyFont="1" applyFill="1" applyBorder="1"/>
    <xf numFmtId="168" fontId="36" fillId="0" borderId="1" xfId="3" applyNumberFormat="1" applyFont="1" applyFill="1" applyBorder="1"/>
    <xf numFmtId="0" fontId="20" fillId="0" borderId="0" xfId="3" applyFont="1" applyFill="1"/>
    <xf numFmtId="17" fontId="34" fillId="4" borderId="23" xfId="3" applyNumberFormat="1" applyFont="1" applyFill="1" applyBorder="1"/>
    <xf numFmtId="4" fontId="35" fillId="4" borderId="25" xfId="4" applyNumberFormat="1" applyFont="1" applyFill="1" applyBorder="1" applyAlignment="1">
      <alignment horizontal="right"/>
    </xf>
    <xf numFmtId="4" fontId="35" fillId="4" borderId="24" xfId="4" applyNumberFormat="1" applyFont="1" applyFill="1" applyBorder="1" applyAlignment="1">
      <alignment horizontal="right"/>
    </xf>
    <xf numFmtId="4" fontId="35" fillId="4" borderId="0" xfId="4" applyNumberFormat="1" applyFont="1" applyFill="1" applyBorder="1" applyAlignment="1">
      <alignment horizontal="right"/>
    </xf>
    <xf numFmtId="4" fontId="12" fillId="4" borderId="37" xfId="3" applyNumberFormat="1" applyFont="1" applyFill="1" applyBorder="1"/>
    <xf numFmtId="2" fontId="12" fillId="4" borderId="38" xfId="3" applyNumberFormat="1" applyFont="1" applyFill="1" applyBorder="1" applyAlignment="1">
      <alignment horizontal="center"/>
    </xf>
    <xf numFmtId="17" fontId="15" fillId="0" borderId="1" xfId="3" applyNumberFormat="1" applyFont="1" applyFill="1" applyBorder="1"/>
    <xf numFmtId="4" fontId="15" fillId="0" borderId="1" xfId="4" applyNumberFormat="1" applyFont="1" applyFill="1" applyBorder="1" applyAlignment="1">
      <alignment horizontal="right"/>
    </xf>
    <xf numFmtId="4" fontId="34" fillId="4" borderId="1" xfId="3" applyNumberFormat="1" applyFont="1" applyFill="1" applyBorder="1"/>
    <xf numFmtId="2" fontId="34" fillId="4" borderId="1" xfId="3" applyNumberFormat="1" applyFont="1" applyFill="1" applyBorder="1" applyAlignment="1">
      <alignment horizontal="center"/>
    </xf>
    <xf numFmtId="0" fontId="15" fillId="0" borderId="1" xfId="3" applyFont="1" applyFill="1" applyBorder="1"/>
    <xf numFmtId="168" fontId="11" fillId="0" borderId="1" xfId="3" applyNumberFormat="1" applyFont="1" applyFill="1" applyBorder="1"/>
    <xf numFmtId="0" fontId="4" fillId="0" borderId="0" xfId="12"/>
    <xf numFmtId="0" fontId="29" fillId="0" borderId="0" xfId="12" applyFont="1"/>
    <xf numFmtId="0" fontId="6" fillId="0" borderId="0" xfId="12" applyFont="1"/>
    <xf numFmtId="0" fontId="37" fillId="0" borderId="35" xfId="12" applyFont="1" applyBorder="1"/>
    <xf numFmtId="0" fontId="37" fillId="0" borderId="8" xfId="12" applyFont="1" applyBorder="1" applyAlignment="1">
      <alignment horizontal="center"/>
    </xf>
    <xf numFmtId="167" fontId="3" fillId="0" borderId="7" xfId="12" applyNumberFormat="1" applyFont="1" applyBorder="1"/>
    <xf numFmtId="167" fontId="3" fillId="0" borderId="0" xfId="12" applyNumberFormat="1" applyFont="1"/>
    <xf numFmtId="0" fontId="30" fillId="0" borderId="33" xfId="12" applyFont="1" applyBorder="1" applyAlignment="1">
      <alignment horizontal="left"/>
    </xf>
    <xf numFmtId="171" fontId="4" fillId="0" borderId="0" xfId="12" applyNumberFormat="1"/>
    <xf numFmtId="0" fontId="3" fillId="0" borderId="0" xfId="12" applyFont="1"/>
    <xf numFmtId="0" fontId="3" fillId="0" borderId="33" xfId="12" applyFont="1" applyBorder="1" applyAlignment="1">
      <alignment horizontal="left" indent="2"/>
    </xf>
    <xf numFmtId="166" fontId="3" fillId="0" borderId="0" xfId="12" applyNumberFormat="1" applyFont="1"/>
    <xf numFmtId="0" fontId="3" fillId="0" borderId="33" xfId="12" applyFont="1" applyBorder="1" applyAlignment="1">
      <alignment horizontal="left" indent="3"/>
    </xf>
    <xf numFmtId="0" fontId="4" fillId="0" borderId="33" xfId="12" applyBorder="1" applyAlignment="1">
      <alignment horizontal="left" indent="5"/>
    </xf>
    <xf numFmtId="166" fontId="4" fillId="0" borderId="0" xfId="12" applyNumberFormat="1"/>
    <xf numFmtId="0" fontId="4" fillId="0" borderId="33" xfId="12" applyBorder="1" applyAlignment="1">
      <alignment horizontal="left" indent="4"/>
    </xf>
    <xf numFmtId="4" fontId="3" fillId="0" borderId="0" xfId="12" applyNumberFormat="1" applyFont="1" applyAlignment="1">
      <alignment horizontal="right"/>
    </xf>
    <xf numFmtId="0" fontId="3" fillId="0" borderId="33" xfId="12" applyFont="1" applyBorder="1" applyAlignment="1">
      <alignment horizontal="left" indent="4"/>
    </xf>
    <xf numFmtId="169" fontId="4" fillId="0" borderId="0" xfId="13" applyNumberFormat="1"/>
    <xf numFmtId="169" fontId="4" fillId="6" borderId="33" xfId="13" applyNumberFormat="1" applyFill="1" applyBorder="1" applyAlignment="1">
      <alignment horizontal="left" indent="7"/>
    </xf>
    <xf numFmtId="166" fontId="4" fillId="6" borderId="0" xfId="12" applyNumberFormat="1" applyFill="1"/>
    <xf numFmtId="0" fontId="4" fillId="0" borderId="33" xfId="12" applyBorder="1"/>
    <xf numFmtId="0" fontId="3" fillId="0" borderId="33" xfId="12" applyFont="1" applyBorder="1" applyAlignment="1">
      <alignment horizontal="left" indent="1"/>
    </xf>
    <xf numFmtId="0" fontId="4" fillId="0" borderId="33" xfId="12" applyBorder="1" applyAlignment="1">
      <alignment horizontal="left" indent="3"/>
    </xf>
    <xf numFmtId="165" fontId="14" fillId="4" borderId="1" xfId="2" applyNumberFormat="1" applyFont="1" applyFill="1" applyBorder="1" applyAlignment="1">
      <alignment horizontal="right"/>
    </xf>
    <xf numFmtId="0" fontId="0" fillId="0" borderId="1" xfId="0" applyBorder="1"/>
    <xf numFmtId="170" fontId="18" fillId="4" borderId="32" xfId="2" applyNumberFormat="1" applyFont="1" applyFill="1" applyBorder="1" applyAlignment="1">
      <alignment horizontal="right"/>
    </xf>
    <xf numFmtId="164" fontId="18" fillId="4" borderId="32" xfId="2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20" fillId="4" borderId="1" xfId="2" applyFont="1" applyFill="1" applyBorder="1"/>
    <xf numFmtId="165" fontId="8" fillId="0" borderId="1" xfId="1" applyNumberFormat="1" applyFont="1" applyBorder="1"/>
    <xf numFmtId="0" fontId="8" fillId="0" borderId="1" xfId="0" applyFont="1" applyBorder="1"/>
    <xf numFmtId="4" fontId="13" fillId="0" borderId="1" xfId="0" applyNumberFormat="1" applyFont="1" applyBorder="1"/>
    <xf numFmtId="170" fontId="14" fillId="4" borderId="32" xfId="2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42" fillId="0" borderId="1" xfId="0" applyFont="1" applyBorder="1"/>
    <xf numFmtId="0" fontId="31" fillId="0" borderId="1" xfId="0" applyFont="1" applyBorder="1" applyAlignment="1">
      <alignment horizontal="right"/>
    </xf>
    <xf numFmtId="0" fontId="31" fillId="0" borderId="1" xfId="0" applyFont="1" applyBorder="1"/>
    <xf numFmtId="165" fontId="42" fillId="0" borderId="1" xfId="2" applyNumberFormat="1" applyFont="1" applyBorder="1"/>
    <xf numFmtId="165" fontId="31" fillId="0" borderId="1" xfId="2" applyNumberFormat="1" applyFont="1" applyBorder="1"/>
    <xf numFmtId="0" fontId="43" fillId="0" borderId="1" xfId="0" applyFont="1" applyBorder="1"/>
    <xf numFmtId="0" fontId="44" fillId="0" borderId="1" xfId="0" applyFont="1" applyBorder="1"/>
    <xf numFmtId="0" fontId="45" fillId="0" borderId="1" xfId="0" applyFont="1" applyBorder="1"/>
    <xf numFmtId="0" fontId="33" fillId="7" borderId="1" xfId="0" applyFont="1" applyFill="1" applyBorder="1" applyAlignment="1">
      <alignment wrapText="1"/>
    </xf>
    <xf numFmtId="165" fontId="0" fillId="0" borderId="1" xfId="4" applyNumberFormat="1" applyFont="1" applyBorder="1"/>
    <xf numFmtId="165" fontId="46" fillId="0" borderId="1" xfId="4" applyNumberFormat="1" applyFont="1" applyBorder="1"/>
    <xf numFmtId="165" fontId="46" fillId="0" borderId="1" xfId="0" applyNumberFormat="1" applyFont="1" applyBorder="1"/>
    <xf numFmtId="0" fontId="46" fillId="0" borderId="1" xfId="0" applyFont="1" applyBorder="1"/>
    <xf numFmtId="0" fontId="39" fillId="0" borderId="1" xfId="0" applyFont="1" applyBorder="1"/>
    <xf numFmtId="164" fontId="47" fillId="0" borderId="1" xfId="0" applyNumberFormat="1" applyFont="1" applyBorder="1"/>
    <xf numFmtId="165" fontId="46" fillId="0" borderId="1" xfId="2" applyNumberFormat="1" applyFont="1" applyBorder="1"/>
    <xf numFmtId="165" fontId="39" fillId="0" borderId="1" xfId="2" applyNumberFormat="1" applyFont="1" applyBorder="1"/>
    <xf numFmtId="165" fontId="0" fillId="0" borderId="0" xfId="0" applyNumberFormat="1"/>
    <xf numFmtId="0" fontId="48" fillId="8" borderId="39" xfId="0" applyFont="1" applyFill="1" applyBorder="1" applyAlignment="1">
      <alignment wrapText="1"/>
    </xf>
    <xf numFmtId="0" fontId="48" fillId="8" borderId="40" xfId="0" applyFont="1" applyFill="1" applyBorder="1" applyAlignment="1">
      <alignment wrapText="1"/>
    </xf>
    <xf numFmtId="0" fontId="48" fillId="8" borderId="41" xfId="0" applyFont="1" applyFill="1" applyBorder="1" applyAlignment="1">
      <alignment wrapText="1"/>
    </xf>
    <xf numFmtId="0" fontId="48" fillId="8" borderId="0" xfId="0" applyFont="1" applyFill="1" applyAlignment="1">
      <alignment wrapText="1"/>
    </xf>
    <xf numFmtId="0" fontId="38" fillId="8" borderId="0" xfId="0" applyFont="1" applyFill="1" applyAlignment="1">
      <alignment wrapText="1"/>
    </xf>
    <xf numFmtId="0" fontId="38" fillId="9" borderId="42" xfId="0" applyFont="1" applyFill="1" applyBorder="1"/>
    <xf numFmtId="0" fontId="24" fillId="7" borderId="43" xfId="0" applyFont="1" applyFill="1" applyBorder="1" applyAlignment="1">
      <alignment wrapText="1"/>
    </xf>
    <xf numFmtId="3" fontId="24" fillId="0" borderId="43" xfId="0" applyNumberFormat="1" applyFont="1" applyBorder="1" applyAlignment="1">
      <alignment wrapText="1"/>
    </xf>
    <xf numFmtId="165" fontId="24" fillId="0" borderId="0" xfId="0" applyNumberFormat="1" applyFont="1"/>
    <xf numFmtId="165" fontId="44" fillId="0" borderId="0" xfId="0" applyNumberFormat="1" applyFont="1"/>
    <xf numFmtId="165" fontId="44" fillId="0" borderId="44" xfId="4" applyNumberFormat="1" applyFont="1" applyBorder="1"/>
    <xf numFmtId="165" fontId="24" fillId="0" borderId="0" xfId="2" applyNumberFormat="1" applyFont="1"/>
    <xf numFmtId="165" fontId="39" fillId="0" borderId="0" xfId="2" applyNumberFormat="1" applyFont="1"/>
    <xf numFmtId="0" fontId="24" fillId="0" borderId="43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2" fontId="44" fillId="0" borderId="43" xfId="0" applyNumberFormat="1" applyFont="1" applyBorder="1" applyAlignment="1">
      <alignment wrapText="1"/>
    </xf>
    <xf numFmtId="2" fontId="45" fillId="0" borderId="43" xfId="0" applyNumberFormat="1" applyFont="1" applyBorder="1" applyAlignment="1">
      <alignment wrapText="1"/>
    </xf>
    <xf numFmtId="0" fontId="14" fillId="0" borderId="0" xfId="0" applyFont="1"/>
    <xf numFmtId="0" fontId="35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1" fillId="0" borderId="1" xfId="0" applyFont="1" applyBorder="1"/>
    <xf numFmtId="0" fontId="51" fillId="0" borderId="1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165" fontId="51" fillId="0" borderId="1" xfId="4" applyNumberFormat="1" applyFont="1" applyBorder="1"/>
    <xf numFmtId="165" fontId="52" fillId="0" borderId="1" xfId="4" applyNumberFormat="1" applyFont="1" applyBorder="1"/>
    <xf numFmtId="0" fontId="52" fillId="0" borderId="0" xfId="0" applyFont="1"/>
    <xf numFmtId="165" fontId="52" fillId="0" borderId="0" xfId="0" applyNumberFormat="1" applyFont="1"/>
    <xf numFmtId="165" fontId="52" fillId="0" borderId="0" xfId="4" applyNumberFormat="1" applyFont="1"/>
    <xf numFmtId="0" fontId="53" fillId="0" borderId="1" xfId="0" applyFont="1" applyBorder="1"/>
    <xf numFmtId="165" fontId="53" fillId="0" borderId="1" xfId="14" applyNumberFormat="1" applyFont="1" applyBorder="1"/>
    <xf numFmtId="165" fontId="54" fillId="0" borderId="1" xfId="14" applyNumberFormat="1" applyFont="1" applyBorder="1"/>
    <xf numFmtId="165" fontId="26" fillId="0" borderId="0" xfId="4" applyNumberFormat="1" applyFont="1"/>
    <xf numFmtId="0" fontId="55" fillId="0" borderId="0" xfId="0" applyFont="1"/>
    <xf numFmtId="0" fontId="56" fillId="0" borderId="0" xfId="0" applyFont="1"/>
    <xf numFmtId="0" fontId="53" fillId="0" borderId="0" xfId="0" applyFont="1"/>
    <xf numFmtId="0" fontId="53" fillId="0" borderId="1" xfId="0" applyFont="1" applyBorder="1" applyAlignment="1">
      <alignment horizontal="right"/>
    </xf>
    <xf numFmtId="0" fontId="54" fillId="0" borderId="1" xfId="0" applyFont="1" applyBorder="1" applyAlignment="1">
      <alignment horizontal="right"/>
    </xf>
    <xf numFmtId="0" fontId="57" fillId="0" borderId="0" xfId="0" applyFont="1"/>
    <xf numFmtId="0" fontId="58" fillId="0" borderId="0" xfId="0" applyFont="1"/>
    <xf numFmtId="0" fontId="59" fillId="0" borderId="45" xfId="0" applyFont="1" applyBorder="1"/>
    <xf numFmtId="0" fontId="60" fillId="0" borderId="45" xfId="0" applyFont="1" applyBorder="1" applyAlignment="1">
      <alignment horizontal="right"/>
    </xf>
    <xf numFmtId="0" fontId="60" fillId="0" borderId="45" xfId="0" applyFont="1" applyBorder="1"/>
    <xf numFmtId="165" fontId="59" fillId="0" borderId="45" xfId="0" applyNumberFormat="1" applyFont="1" applyBorder="1"/>
    <xf numFmtId="165" fontId="60" fillId="0" borderId="45" xfId="0" applyNumberFormat="1" applyFont="1" applyBorder="1"/>
    <xf numFmtId="0" fontId="61" fillId="0" borderId="0" xfId="0" applyFont="1"/>
    <xf numFmtId="0" fontId="62" fillId="0" borderId="0" xfId="0" applyFont="1"/>
    <xf numFmtId="0" fontId="46" fillId="0" borderId="0" xfId="0" applyFont="1"/>
    <xf numFmtId="0" fontId="63" fillId="0" borderId="1" xfId="0" applyFont="1" applyBorder="1"/>
    <xf numFmtId="0" fontId="64" fillId="0" borderId="1" xfId="0" applyFont="1" applyBorder="1" applyAlignment="1">
      <alignment horizontal="right"/>
    </xf>
    <xf numFmtId="0" fontId="64" fillId="0" borderId="1" xfId="0" applyFont="1" applyBorder="1"/>
    <xf numFmtId="165" fontId="63" fillId="0" borderId="1" xfId="14" applyNumberFormat="1" applyFont="1" applyBorder="1"/>
    <xf numFmtId="165" fontId="64" fillId="0" borderId="1" xfId="14" applyNumberFormat="1" applyFont="1" applyBorder="1"/>
    <xf numFmtId="0" fontId="63" fillId="0" borderId="8" xfId="0" applyFont="1" applyBorder="1"/>
    <xf numFmtId="0" fontId="64" fillId="0" borderId="7" xfId="0" applyFont="1" applyBorder="1" applyAlignment="1">
      <alignment horizontal="right"/>
    </xf>
    <xf numFmtId="0" fontId="64" fillId="0" borderId="9" xfId="0" applyFont="1" applyBorder="1" applyAlignment="1">
      <alignment horizontal="right"/>
    </xf>
    <xf numFmtId="0" fontId="64" fillId="0" borderId="3" xfId="0" applyFont="1" applyBorder="1"/>
    <xf numFmtId="165" fontId="64" fillId="0" borderId="2" xfId="14" applyNumberFormat="1" applyFont="1" applyBorder="1"/>
    <xf numFmtId="0" fontId="64" fillId="0" borderId="4" xfId="0" applyFont="1" applyBorder="1"/>
    <xf numFmtId="165" fontId="64" fillId="0" borderId="5" xfId="14" applyNumberFormat="1" applyFont="1" applyBorder="1"/>
    <xf numFmtId="0" fontId="64" fillId="0" borderId="5" xfId="0" applyFont="1" applyBorder="1"/>
    <xf numFmtId="165" fontId="64" fillId="0" borderId="6" xfId="14" applyNumberFormat="1" applyFont="1" applyBorder="1"/>
    <xf numFmtId="0" fontId="65" fillId="0" borderId="0" xfId="0" applyFont="1"/>
    <xf numFmtId="0" fontId="46" fillId="0" borderId="8" xfId="0" applyFont="1" applyBorder="1"/>
    <xf numFmtId="0" fontId="65" fillId="0" borderId="7" xfId="0" applyFont="1" applyBorder="1"/>
    <xf numFmtId="0" fontId="65" fillId="0" borderId="9" xfId="0" applyFont="1" applyBorder="1"/>
    <xf numFmtId="0" fontId="46" fillId="0" borderId="3" xfId="0" applyFont="1" applyBorder="1"/>
    <xf numFmtId="0" fontId="46" fillId="0" borderId="2" xfId="0" applyFont="1" applyBorder="1"/>
    <xf numFmtId="0" fontId="46" fillId="0" borderId="4" xfId="0" applyFont="1" applyBorder="1"/>
    <xf numFmtId="0" fontId="46" fillId="0" borderId="5" xfId="0" applyFont="1" applyBorder="1"/>
    <xf numFmtId="0" fontId="46" fillId="0" borderId="6" xfId="0" applyFont="1" applyBorder="1"/>
    <xf numFmtId="0" fontId="31" fillId="0" borderId="0" xfId="0" applyFont="1"/>
    <xf numFmtId="165" fontId="31" fillId="0" borderId="0" xfId="2" applyNumberFormat="1" applyFont="1" applyBorder="1"/>
    <xf numFmtId="0" fontId="66" fillId="0" borderId="0" xfId="0" applyFont="1"/>
    <xf numFmtId="0" fontId="67" fillId="0" borderId="0" xfId="0" applyFont="1"/>
    <xf numFmtId="0" fontId="27" fillId="0" borderId="1" xfId="0" applyFont="1" applyBorder="1"/>
    <xf numFmtId="0" fontId="28" fillId="0" borderId="1" xfId="0" applyFont="1" applyBorder="1" applyAlignment="1">
      <alignment horizontal="right"/>
    </xf>
    <xf numFmtId="0" fontId="28" fillId="0" borderId="1" xfId="0" applyFont="1" applyBorder="1"/>
    <xf numFmtId="165" fontId="27" fillId="0" borderId="1" xfId="2" applyNumberFormat="1" applyFont="1" applyBorder="1"/>
    <xf numFmtId="165" fontId="28" fillId="0" borderId="1" xfId="2" applyNumberFormat="1" applyFont="1" applyBorder="1"/>
    <xf numFmtId="0" fontId="28" fillId="0" borderId="0" xfId="0" applyFont="1" applyBorder="1"/>
    <xf numFmtId="165" fontId="28" fillId="0" borderId="0" xfId="2" applyNumberFormat="1" applyFont="1" applyBorder="1"/>
    <xf numFmtId="0" fontId="10" fillId="3" borderId="3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wrapText="1"/>
    </xf>
    <xf numFmtId="0" fontId="10" fillId="3" borderId="46" xfId="0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5" xfId="0" quotePrefix="1" applyFont="1" applyFill="1" applyBorder="1" applyAlignment="1">
      <alignment horizontal="center" vertical="center" wrapText="1"/>
    </xf>
    <xf numFmtId="0" fontId="10" fillId="3" borderId="46" xfId="0" quotePrefix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 vertical="center"/>
    </xf>
    <xf numFmtId="0" fontId="20" fillId="0" borderId="28" xfId="3" applyFon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/>
    </xf>
    <xf numFmtId="0" fontId="20" fillId="0" borderId="29" xfId="3" applyFont="1" applyFill="1" applyBorder="1" applyAlignment="1">
      <alignment horizontal="center" vertical="center"/>
    </xf>
    <xf numFmtId="4" fontId="19" fillId="0" borderId="26" xfId="4" applyNumberFormat="1" applyFont="1" applyFill="1" applyBorder="1" applyAlignment="1">
      <alignment horizontal="center"/>
    </xf>
    <xf numFmtId="4" fontId="19" fillId="0" borderId="30" xfId="4" applyNumberFormat="1" applyFont="1" applyFill="1" applyBorder="1" applyAlignment="1">
      <alignment horizontal="center"/>
    </xf>
    <xf numFmtId="0" fontId="20" fillId="0" borderId="22" xfId="3" applyFont="1" applyFill="1" applyBorder="1" applyAlignment="1">
      <alignment horizontal="center" vertical="center" wrapText="1"/>
    </xf>
    <xf numFmtId="0" fontId="20" fillId="0" borderId="27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/>
    </xf>
    <xf numFmtId="0" fontId="20" fillId="0" borderId="1" xfId="3" applyFont="1" applyFill="1" applyBorder="1" applyAlignment="1">
      <alignment horizontal="center" vertical="center" wrapText="1"/>
    </xf>
    <xf numFmtId="4" fontId="15" fillId="0" borderId="1" xfId="4" applyNumberFormat="1" applyFont="1" applyFill="1" applyBorder="1" applyAlignment="1">
      <alignment horizontal="center"/>
    </xf>
    <xf numFmtId="0" fontId="20" fillId="0" borderId="10" xfId="3" applyFont="1" applyFill="1" applyBorder="1" applyAlignment="1">
      <alignment horizontal="center" vertical="center"/>
    </xf>
    <xf numFmtId="4" fontId="35" fillId="4" borderId="26" xfId="4" applyNumberFormat="1" applyFont="1" applyFill="1" applyBorder="1" applyAlignment="1">
      <alignment horizontal="center"/>
    </xf>
    <xf numFmtId="4" fontId="35" fillId="4" borderId="30" xfId="4" applyNumberFormat="1" applyFont="1" applyFill="1" applyBorder="1" applyAlignment="1">
      <alignment horizontal="center"/>
    </xf>
    <xf numFmtId="0" fontId="20" fillId="0" borderId="14" xfId="3" applyFont="1" applyFill="1" applyBorder="1" applyAlignment="1">
      <alignment horizontal="center" vertical="center"/>
    </xf>
    <xf numFmtId="0" fontId="20" fillId="0" borderId="16" xfId="3" applyFont="1" applyFill="1" applyBorder="1" applyAlignment="1">
      <alignment horizontal="center" vertical="center"/>
    </xf>
    <xf numFmtId="0" fontId="20" fillId="0" borderId="20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0" fontId="20" fillId="0" borderId="31" xfId="3" applyFont="1" applyFill="1" applyBorder="1" applyAlignment="1">
      <alignment horizontal="center" vertical="center"/>
    </xf>
    <xf numFmtId="0" fontId="20" fillId="0" borderId="13" xfId="3" applyFont="1" applyFill="1" applyBorder="1" applyAlignment="1">
      <alignment horizontal="center"/>
    </xf>
    <xf numFmtId="0" fontId="20" fillId="0" borderId="14" xfId="3" applyFont="1" applyFill="1" applyBorder="1" applyAlignment="1">
      <alignment horizontal="center"/>
    </xf>
    <xf numFmtId="0" fontId="20" fillId="0" borderId="15" xfId="3" applyFont="1" applyFill="1" applyBorder="1" applyAlignment="1">
      <alignment horizontal="center"/>
    </xf>
    <xf numFmtId="0" fontId="20" fillId="0" borderId="12" xfId="3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top"/>
    </xf>
    <xf numFmtId="164" fontId="0" fillId="0" borderId="0" xfId="14" applyFont="1"/>
    <xf numFmtId="0" fontId="68" fillId="0" borderId="0" xfId="0" applyFont="1" applyAlignment="1">
      <alignment horizontal="center" wrapText="1"/>
    </xf>
    <xf numFmtId="0" fontId="68" fillId="0" borderId="34" xfId="0" applyFont="1" applyBorder="1" applyAlignment="1">
      <alignment horizontal="center" wrapText="1"/>
    </xf>
    <xf numFmtId="0" fontId="69" fillId="10" borderId="1" xfId="0" applyFont="1" applyFill="1" applyBorder="1" applyAlignment="1">
      <alignment horizontal="center" vertical="center"/>
    </xf>
    <xf numFmtId="0" fontId="70" fillId="10" borderId="1" xfId="0" applyFont="1" applyFill="1" applyBorder="1" applyAlignment="1">
      <alignment horizontal="center" vertical="center" wrapText="1"/>
    </xf>
    <xf numFmtId="17" fontId="71" fillId="10" borderId="1" xfId="0" applyNumberFormat="1" applyFont="1" applyFill="1" applyBorder="1" applyAlignment="1">
      <alignment horizontal="center" vertical="center"/>
    </xf>
    <xf numFmtId="17" fontId="71" fillId="10" borderId="1" xfId="0" applyNumberFormat="1" applyFont="1" applyFill="1" applyBorder="1" applyAlignment="1">
      <alignment horizontal="center" vertical="center" wrapText="1"/>
    </xf>
    <xf numFmtId="17" fontId="71" fillId="10" borderId="1" xfId="0" applyNumberFormat="1" applyFont="1" applyFill="1" applyBorder="1" applyAlignment="1">
      <alignment horizontal="center" vertical="center"/>
    </xf>
    <xf numFmtId="0" fontId="72" fillId="0" borderId="1" xfId="0" applyFont="1" applyBorder="1" applyAlignment="1">
      <alignment horizontal="center"/>
    </xf>
    <xf numFmtId="4" fontId="73" fillId="0" borderId="1" xfId="0" applyNumberFormat="1" applyFont="1" applyBorder="1" applyAlignment="1">
      <alignment wrapText="1"/>
    </xf>
    <xf numFmtId="4" fontId="73" fillId="0" borderId="1" xfId="0" applyNumberFormat="1" applyFont="1" applyBorder="1" applyAlignment="1">
      <alignment horizontal="center"/>
    </xf>
    <xf numFmtId="4" fontId="72" fillId="0" borderId="1" xfId="0" applyNumberFormat="1" applyFont="1" applyBorder="1" applyAlignment="1">
      <alignment horizontal="center"/>
    </xf>
    <xf numFmtId="2" fontId="72" fillId="0" borderId="1" xfId="0" applyNumberFormat="1" applyFont="1" applyBorder="1" applyAlignment="1">
      <alignment horizontal="center"/>
    </xf>
    <xf numFmtId="4" fontId="71" fillId="0" borderId="1" xfId="0" applyNumberFormat="1" applyFont="1" applyBorder="1" applyAlignment="1">
      <alignment wrapText="1"/>
    </xf>
    <xf numFmtId="4" fontId="74" fillId="0" borderId="1" xfId="0" applyNumberFormat="1" applyFont="1" applyBorder="1" applyAlignment="1">
      <alignment horizontal="center"/>
    </xf>
    <xf numFmtId="2" fontId="74" fillId="0" borderId="1" xfId="0" applyNumberFormat="1" applyFont="1" applyBorder="1" applyAlignment="1">
      <alignment horizontal="center"/>
    </xf>
    <xf numFmtId="164" fontId="24" fillId="0" borderId="0" xfId="14" applyFont="1"/>
    <xf numFmtId="164" fontId="75" fillId="0" borderId="0" xfId="14" applyFont="1"/>
    <xf numFmtId="2" fontId="76" fillId="0" borderId="0" xfId="0" applyNumberFormat="1" applyFont="1" applyAlignment="1">
      <alignment horizontal="center"/>
    </xf>
    <xf numFmtId="17" fontId="73" fillId="10" borderId="1" xfId="0" applyNumberFormat="1" applyFont="1" applyFill="1" applyBorder="1" applyAlignment="1">
      <alignment horizontal="center" vertical="center"/>
    </xf>
    <xf numFmtId="17" fontId="73" fillId="10" borderId="1" xfId="0" applyNumberFormat="1" applyFont="1" applyFill="1" applyBorder="1" applyAlignment="1">
      <alignment horizontal="center" vertical="center" wrapText="1"/>
    </xf>
    <xf numFmtId="0" fontId="0" fillId="0" borderId="0" xfId="0" applyFont="1"/>
  </cellXfs>
  <cellStyles count="15">
    <cellStyle name="Comma" xfId="1" builtinId="3"/>
    <cellStyle name="Comma 11 3 2" xfId="14" xr:uid="{1DAC3FED-62DB-4D28-9E8C-5039B0EC79F8}"/>
    <cellStyle name="Comma 2" xfId="2" xr:uid="{00000000-0005-0000-0000-000001000000}"/>
    <cellStyle name="Comma 3" xfId="4" xr:uid="{00000000-0005-0000-0000-000002000000}"/>
    <cellStyle name="Comma 4" xfId="13" xr:uid="{91DB7D34-C1B6-4B45-9642-0FA398479803}"/>
    <cellStyle name="Comma 6" xfId="9" xr:uid="{00000000-0005-0000-0000-000003000000}"/>
    <cellStyle name="Comma 8 2" xfId="7" xr:uid="{00000000-0005-0000-0000-000004000000}"/>
    <cellStyle name="Normal" xfId="0" builtinId="0"/>
    <cellStyle name="Normal 10 2" xfId="6" xr:uid="{00000000-0005-0000-0000-000006000000}"/>
    <cellStyle name="Normal 11 2" xfId="3" xr:uid="{00000000-0005-0000-0000-000007000000}"/>
    <cellStyle name="Normal 2" xfId="12" xr:uid="{44FE52AA-A789-4990-9EC5-3D1D7123AB99}"/>
    <cellStyle name="Normal 2 3 2 3" xfId="8" xr:uid="{00000000-0005-0000-0000-000008000000}"/>
    <cellStyle name="Normal 7" xfId="10" xr:uid="{20282B28-BE45-4845-B128-D8E13B45485F}"/>
    <cellStyle name="Normal 7 2 2" xfId="11" xr:uid="{246F004C-D381-4704-B83F-29998600C390}"/>
    <cellStyle name="Normal 9 2 2 2 2" xfId="5" xr:uid="{00000000-0005-0000-0000-000009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BSO\FINA\Documents%20and%20Settings\benobi18332.CENBANK\Local%20Settings\Temporary%20Internet%20Files\OLK61\Back=up\CONS%2006-07\NOV%20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BSO\FINA\Documents%20and%20Settings\benobi18332.CENBANK\Local%20Settings\Temporary%20Internet%20Files\OLK61\Back=up\CONS%2006-07\NOV%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Ibrahim21153\AppData\Local\Microsoft\Windows\Temporary%20Internet%20Files\Content.Outlook\BFQUFC86\FINA_TABLES_AUG_16_FIN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Ibrahim21153\AppData\Local\Microsoft\Windows\Temporary%20Internet%20Files\Content.Outlook\BFQUFC86\FINA_TABLES_AUG_16_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DH\GEO\BOP\Geo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abandu\AR-2008\BACKUP\0FFICE%20ASSIGNMENTS\ESIO%20%20INPUT%20FOR%20ANNUAL%20REPORT\2007%20ESIO%20INPUT%20FOR%20ANNUAL%20REPORT\ESIO%20INPUT%20FOR%202007%20ANNUAL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ttima21250/AppData/Local/Microsoft/Windows/Temporary%20Internet%20Files/Content.Outlook/PVT2AZ9R/DAILY%20CROSS%20RATES%20AS%20AT%20MAY%2010%2020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DH\GEO\BOP\Data\FLOW2004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ABREGO\My%20Local%20Documents\Ecuador\ecubopLate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S1\ECU\SECTORS\External\PERUMF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S1\ECU\SECTORS\External\ecured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\SI\IMSection\DP\Workfiles\SRF\SRF%20for%20Supplement\Graduated%20to%20DC\Chile%20E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LABREGO\My%20Local%20Documents\Ecuador\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6"/>
      <sheetName val="Q5"/>
      <sheetName val="Main"/>
      <sheetName val="DA"/>
      <sheetName val="Micro"/>
      <sheetName val="Q1"/>
      <sheetName val="Q2"/>
      <sheetName val="Q3"/>
      <sheetName val="Q4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RSTAB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ates"/>
      <sheetName val="2 sement rates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/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/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/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/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/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/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/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"/>
      <sheetName val="WB"/>
      <sheetName val="BoP"/>
      <sheetName val="DOC"/>
      <sheetName val="Input"/>
      <sheetName val="Main Output Table"/>
      <sheetName val="End-94-update"/>
      <sheetName val="Projects"/>
      <sheetName val="Debt"/>
      <sheetName val="export"/>
      <sheetName val="import"/>
      <sheetName val="Gas"/>
      <sheetName val="IMF"/>
      <sheetName val="EBRD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A-II.3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OW96"/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.XLS"/>
      <sheetName val="A 11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46"/>
  <sheetViews>
    <sheetView view="pageBreakPreview" topLeftCell="D46" zoomScale="80" zoomScaleNormal="80" zoomScaleSheetLayoutView="80" workbookViewId="0">
      <selection activeCell="K10" sqref="K10"/>
    </sheetView>
  </sheetViews>
  <sheetFormatPr defaultColWidth="9.140625" defaultRowHeight="15" x14ac:dyDescent="0.25"/>
  <cols>
    <col min="1" max="1" width="20.28515625" style="1" customWidth="1"/>
    <col min="2" max="2" width="19.28515625" style="2" customWidth="1"/>
    <col min="3" max="3" width="19.28515625" style="5" customWidth="1"/>
    <col min="4" max="4" width="19.28515625" style="2" customWidth="1"/>
    <col min="5" max="7" width="19.28515625" style="5" customWidth="1"/>
    <col min="8" max="8" width="19.28515625" style="2" customWidth="1"/>
    <col min="9" max="9" width="19.28515625" style="5" customWidth="1"/>
    <col min="10" max="10" width="19.28515625" style="2" customWidth="1"/>
    <col min="11" max="11" width="19.28515625" style="5" customWidth="1"/>
    <col min="12" max="12" width="16.42578125" style="2" customWidth="1"/>
    <col min="13" max="13" width="15.140625" style="5" customWidth="1"/>
    <col min="14" max="18" width="15.140625" style="1" customWidth="1"/>
    <col min="19" max="19" width="17.140625" style="1" customWidth="1"/>
    <col min="20" max="20" width="9.140625" style="1"/>
    <col min="21" max="21" width="11.85546875" style="1" customWidth="1"/>
    <col min="22" max="22" width="9.140625" style="1"/>
    <col min="23" max="23" width="20.42578125" style="1" customWidth="1"/>
    <col min="24" max="24" width="9.140625" style="1"/>
    <col min="25" max="25" width="20.42578125" style="1" customWidth="1"/>
    <col min="26" max="16384" width="9.140625" style="1"/>
  </cols>
  <sheetData>
    <row r="1" spans="1:240" x14ac:dyDescent="0.25">
      <c r="A1" s="220" t="s">
        <v>119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240" x14ac:dyDescent="0.25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240" s="7" customFormat="1" ht="19.5" customHeight="1" x14ac:dyDescent="0.25">
      <c r="A3" s="228" t="s">
        <v>0</v>
      </c>
      <c r="B3" s="218" t="s">
        <v>1</v>
      </c>
      <c r="C3" s="219"/>
      <c r="D3" s="230" t="s">
        <v>2</v>
      </c>
      <c r="E3" s="231"/>
      <c r="F3" s="218" t="s">
        <v>3</v>
      </c>
      <c r="G3" s="219"/>
      <c r="H3" s="218" t="s">
        <v>4</v>
      </c>
      <c r="I3" s="219"/>
      <c r="J3" s="218" t="s">
        <v>5</v>
      </c>
      <c r="K3" s="219"/>
      <c r="L3" s="108"/>
      <c r="M3" s="10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pans="1:240" s="7" customFormat="1" ht="19.5" customHeight="1" x14ac:dyDescent="0.25">
      <c r="A4" s="229"/>
      <c r="B4" s="10" t="s">
        <v>10</v>
      </c>
      <c r="C4" s="11" t="s">
        <v>21</v>
      </c>
      <c r="D4" s="10" t="s">
        <v>10</v>
      </c>
      <c r="E4" s="11" t="s">
        <v>21</v>
      </c>
      <c r="F4" s="10" t="s">
        <v>10</v>
      </c>
      <c r="G4" s="11" t="s">
        <v>21</v>
      </c>
      <c r="H4" s="10" t="s">
        <v>10</v>
      </c>
      <c r="I4" s="11" t="s">
        <v>21</v>
      </c>
      <c r="J4" s="10" t="s">
        <v>10</v>
      </c>
      <c r="K4" s="11" t="s">
        <v>21</v>
      </c>
      <c r="L4" s="109"/>
      <c r="M4" s="109"/>
    </row>
    <row r="5" spans="1:240" s="2" customFormat="1" ht="19.5" customHeight="1" x14ac:dyDescent="0.25">
      <c r="A5" s="110" t="s">
        <v>11</v>
      </c>
      <c r="B5" s="15">
        <v>2230233</v>
      </c>
      <c r="C5" s="16">
        <v>1708.5413395791402</v>
      </c>
      <c r="D5" s="15">
        <v>168525739</v>
      </c>
      <c r="E5" s="16">
        <v>1552.84209976025</v>
      </c>
      <c r="F5" s="15">
        <v>41305041</v>
      </c>
      <c r="G5" s="16">
        <v>313.42741382000003</v>
      </c>
      <c r="H5" s="15">
        <v>317065090</v>
      </c>
      <c r="I5" s="16">
        <v>35404.575375524822</v>
      </c>
      <c r="J5" s="15">
        <v>9085293</v>
      </c>
      <c r="K5" s="16">
        <v>26202.504817553821</v>
      </c>
      <c r="L5" s="111"/>
      <c r="M5" s="111"/>
    </row>
    <row r="6" spans="1:240" ht="19.5" customHeight="1" x14ac:dyDescent="0.25">
      <c r="A6" s="110" t="s">
        <v>12</v>
      </c>
      <c r="B6" s="15">
        <v>2105497</v>
      </c>
      <c r="C6" s="16">
        <v>1551.0441230143201</v>
      </c>
      <c r="D6" s="15">
        <v>167770512</v>
      </c>
      <c r="E6" s="16">
        <v>1551.6917387235601</v>
      </c>
      <c r="F6" s="15">
        <v>46071669</v>
      </c>
      <c r="G6" s="16">
        <v>326.02963308400001</v>
      </c>
      <c r="H6" s="15">
        <v>335699754</v>
      </c>
      <c r="I6" s="16">
        <v>34896.608274479098</v>
      </c>
      <c r="J6" s="15">
        <v>15428670</v>
      </c>
      <c r="K6" s="16">
        <v>19697.356651221358</v>
      </c>
      <c r="L6" s="112"/>
      <c r="M6" s="112"/>
    </row>
    <row r="7" spans="1:240" ht="19.5" customHeight="1" x14ac:dyDescent="0.25">
      <c r="A7" s="110" t="s">
        <v>13</v>
      </c>
      <c r="B7" s="17">
        <v>2131385</v>
      </c>
      <c r="C7" s="16">
        <v>1583.2353574137001</v>
      </c>
      <c r="D7" s="15">
        <v>190234195</v>
      </c>
      <c r="E7" s="16">
        <v>1754.2626229960201</v>
      </c>
      <c r="F7" s="17">
        <v>52249019</v>
      </c>
      <c r="G7" s="16">
        <v>368.85563421566997</v>
      </c>
      <c r="H7" s="15">
        <v>478339263</v>
      </c>
      <c r="I7" s="16">
        <v>27842.065542416476</v>
      </c>
      <c r="J7" s="17">
        <v>32263400</v>
      </c>
      <c r="K7" s="16">
        <v>21579.02562809673</v>
      </c>
      <c r="L7" s="112"/>
      <c r="M7" s="112"/>
    </row>
    <row r="8" spans="1:240" ht="19.5" customHeight="1" x14ac:dyDescent="0.25">
      <c r="A8" s="110" t="s">
        <v>14</v>
      </c>
      <c r="B8" s="18">
        <v>436487</v>
      </c>
      <c r="C8" s="16">
        <v>442.21843816812992</v>
      </c>
      <c r="D8" s="18">
        <v>115518329</v>
      </c>
      <c r="E8" s="19">
        <v>991.97293540582007</v>
      </c>
      <c r="F8" s="18">
        <v>40859206</v>
      </c>
      <c r="G8" s="16">
        <v>272.05293942776001</v>
      </c>
      <c r="H8" s="18">
        <v>376054999</v>
      </c>
      <c r="I8" s="19">
        <v>18783.790680155642</v>
      </c>
      <c r="J8" s="18">
        <v>14438449</v>
      </c>
      <c r="K8" s="16">
        <v>17609.926813154892</v>
      </c>
      <c r="L8" s="112"/>
      <c r="M8" s="112"/>
    </row>
    <row r="9" spans="1:240" ht="19.5" customHeight="1" x14ac:dyDescent="0.25">
      <c r="A9" s="110" t="s">
        <v>15</v>
      </c>
      <c r="B9" s="15">
        <v>1110144</v>
      </c>
      <c r="C9" s="16">
        <v>865.87422902953995</v>
      </c>
      <c r="D9" s="15">
        <v>135857274</v>
      </c>
      <c r="E9" s="16">
        <v>1268.8652011536599</v>
      </c>
      <c r="F9" s="15">
        <v>48371074</v>
      </c>
      <c r="G9" s="16">
        <v>358.10437703334003</v>
      </c>
      <c r="H9" s="15">
        <v>438264450</v>
      </c>
      <c r="I9" s="16">
        <v>24498.036046381425</v>
      </c>
      <c r="J9" s="15">
        <v>16113062</v>
      </c>
      <c r="K9" s="16">
        <v>22725.60304780132</v>
      </c>
      <c r="L9" s="113"/>
      <c r="M9" s="113"/>
      <c r="R9" s="8"/>
      <c r="S9" s="9"/>
      <c r="V9" s="8"/>
      <c r="W9" s="8"/>
    </row>
    <row r="10" spans="1:240" ht="19.5" customHeight="1" x14ac:dyDescent="0.25">
      <c r="A10" s="110" t="s">
        <v>16</v>
      </c>
      <c r="B10" s="15">
        <v>1453864</v>
      </c>
      <c r="C10" s="16">
        <v>1222.6352588351201</v>
      </c>
      <c r="D10" s="15">
        <v>151026271</v>
      </c>
      <c r="E10" s="16">
        <v>1480.4699531755098</v>
      </c>
      <c r="F10" s="15">
        <v>49421986</v>
      </c>
      <c r="G10" s="16">
        <v>364.75669242825029</v>
      </c>
      <c r="H10" s="15">
        <v>507471371</v>
      </c>
      <c r="I10" s="16">
        <v>29772.001737020593</v>
      </c>
      <c r="J10" s="15">
        <v>10389408</v>
      </c>
      <c r="K10" s="16">
        <v>19214.992493043123</v>
      </c>
      <c r="L10" s="112"/>
      <c r="M10" s="112"/>
    </row>
    <row r="11" spans="1:240" ht="19.5" customHeight="1" x14ac:dyDescent="0.25">
      <c r="A11" s="110" t="s">
        <v>17</v>
      </c>
      <c r="B11" s="17">
        <v>1606750</v>
      </c>
      <c r="C11" s="16">
        <v>1241.54006581868</v>
      </c>
      <c r="D11" s="15">
        <v>170348417</v>
      </c>
      <c r="E11" s="16">
        <v>1656.06387510181</v>
      </c>
      <c r="F11" s="17">
        <v>53904356</v>
      </c>
      <c r="G11" s="16">
        <v>416.72677670029998</v>
      </c>
      <c r="H11" s="15">
        <v>572794427</v>
      </c>
      <c r="I11" s="16">
        <v>32737.195103442478</v>
      </c>
      <c r="J11" s="17">
        <v>15659835</v>
      </c>
      <c r="K11" s="16">
        <v>21125.692797471052</v>
      </c>
      <c r="L11" s="112"/>
      <c r="M11" s="112"/>
    </row>
    <row r="12" spans="1:240" ht="19.5" customHeight="1" x14ac:dyDescent="0.25">
      <c r="A12" s="110" t="s">
        <v>18</v>
      </c>
      <c r="B12" s="18">
        <v>1639303</v>
      </c>
      <c r="C12" s="16">
        <v>1266.8810080462001</v>
      </c>
      <c r="D12" s="18">
        <v>191354683</v>
      </c>
      <c r="E12" s="19">
        <v>1747.9597611803702</v>
      </c>
      <c r="F12" s="18">
        <v>50663508</v>
      </c>
      <c r="G12" s="16">
        <v>386.35062012509997</v>
      </c>
      <c r="H12" s="18">
        <v>613377643</v>
      </c>
      <c r="I12" s="19">
        <v>33671.263034526593</v>
      </c>
      <c r="J12" s="18">
        <v>11895860</v>
      </c>
      <c r="K12" s="16">
        <v>24386.540437329102</v>
      </c>
      <c r="L12" s="112"/>
      <c r="M12" s="112"/>
    </row>
    <row r="13" spans="1:240" ht="19.5" customHeight="1" x14ac:dyDescent="0.25">
      <c r="A13" s="110" t="s">
        <v>19</v>
      </c>
      <c r="B13" s="15">
        <v>1763477</v>
      </c>
      <c r="C13" s="16">
        <v>1317.1972496983001</v>
      </c>
      <c r="D13" s="15">
        <v>168325956</v>
      </c>
      <c r="E13" s="16">
        <v>1650.0778912212002</v>
      </c>
      <c r="F13" s="15">
        <v>58052877</v>
      </c>
      <c r="G13" s="16">
        <v>404.90401100277006</v>
      </c>
      <c r="H13" s="15">
        <v>408568313</v>
      </c>
      <c r="I13" s="16">
        <v>34460.456486964962</v>
      </c>
      <c r="J13" s="15">
        <v>12355048</v>
      </c>
      <c r="K13" s="16">
        <v>31065.394974278253</v>
      </c>
      <c r="L13" s="112"/>
      <c r="M13" s="112"/>
    </row>
    <row r="14" spans="1:240" ht="19.5" customHeight="1" x14ac:dyDescent="0.25">
      <c r="A14" s="110" t="s">
        <v>92</v>
      </c>
      <c r="B14" s="15">
        <v>1546352</v>
      </c>
      <c r="C14" s="16">
        <v>1128.0403606710199</v>
      </c>
      <c r="D14" s="15">
        <v>151924854</v>
      </c>
      <c r="E14" s="16">
        <v>1486.96217542203</v>
      </c>
      <c r="F14" s="15">
        <v>68411116</v>
      </c>
      <c r="G14" s="16">
        <v>460.95091741945009</v>
      </c>
      <c r="H14" s="15">
        <v>680837930</v>
      </c>
      <c r="I14" s="16">
        <v>34494.673483529761</v>
      </c>
      <c r="J14" s="15">
        <v>12475912</v>
      </c>
      <c r="K14" s="16">
        <v>30853.916845814791</v>
      </c>
      <c r="L14" s="112"/>
      <c r="M14" s="112"/>
    </row>
    <row r="15" spans="1:240" ht="19.5" customHeight="1" x14ac:dyDescent="0.25">
      <c r="A15" s="110" t="s">
        <v>93</v>
      </c>
      <c r="B15" s="15">
        <v>1941501</v>
      </c>
      <c r="C15" s="16">
        <v>1460.6749873266999</v>
      </c>
      <c r="D15" s="15">
        <v>158259049</v>
      </c>
      <c r="E15" s="16">
        <v>1553.2548542691</v>
      </c>
      <c r="F15" s="15">
        <v>68537758</v>
      </c>
      <c r="G15" s="16">
        <v>480.55031775021001</v>
      </c>
      <c r="H15" s="15">
        <v>747664285</v>
      </c>
      <c r="I15" s="16">
        <v>39132.528188044562</v>
      </c>
      <c r="J15" s="15">
        <v>11108450</v>
      </c>
      <c r="K15" s="16">
        <v>28952.463938700308</v>
      </c>
      <c r="L15" s="112"/>
      <c r="M15" s="112"/>
    </row>
    <row r="16" spans="1:240" ht="19.5" customHeight="1" x14ac:dyDescent="0.25">
      <c r="A16" s="112" t="s">
        <v>94</v>
      </c>
      <c r="B16" s="15">
        <v>2058560</v>
      </c>
      <c r="C16" s="16">
        <v>1630.0210064840198</v>
      </c>
      <c r="D16" s="15">
        <v>145075140</v>
      </c>
      <c r="E16" s="16">
        <v>1505.2371491190099</v>
      </c>
      <c r="F16" s="15">
        <v>77900738</v>
      </c>
      <c r="G16" s="16">
        <v>574.36748049356993</v>
      </c>
      <c r="H16" s="15">
        <v>798947734</v>
      </c>
      <c r="I16" s="16">
        <v>46645.985866171293</v>
      </c>
      <c r="J16" s="15">
        <v>23673566</v>
      </c>
      <c r="K16" s="16">
        <v>36281.704638713134</v>
      </c>
      <c r="L16" s="112"/>
      <c r="M16" s="112"/>
    </row>
    <row r="17" spans="1:17" ht="19.5" customHeight="1" x14ac:dyDescent="0.25">
      <c r="A17" s="3"/>
      <c r="B17" s="106"/>
      <c r="C17" s="107"/>
      <c r="D17" s="106"/>
      <c r="E17" s="107"/>
      <c r="F17" s="106"/>
      <c r="G17" s="107"/>
      <c r="H17" s="106"/>
      <c r="I17" s="107"/>
      <c r="J17" s="106"/>
      <c r="K17" s="107"/>
      <c r="L17" s="1"/>
      <c r="M17" s="1"/>
    </row>
    <row r="18" spans="1:17" ht="19.5" customHeight="1" x14ac:dyDescent="0.25">
      <c r="A18" s="3"/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"/>
      <c r="M18" s="1"/>
    </row>
    <row r="19" spans="1:17" ht="19.5" customHeight="1" x14ac:dyDescent="0.25">
      <c r="A19" s="12" t="s">
        <v>74</v>
      </c>
      <c r="B19" s="24">
        <f>SUM(B5:B7)</f>
        <v>6467115</v>
      </c>
      <c r="C19" s="25">
        <f t="shared" ref="C19:K19" si="0">SUM(C5:C7)</f>
        <v>4842.8208200071604</v>
      </c>
      <c r="D19" s="21">
        <f t="shared" si="0"/>
        <v>526530446</v>
      </c>
      <c r="E19" s="25">
        <f t="shared" si="0"/>
        <v>4858.7964614798302</v>
      </c>
      <c r="F19" s="24">
        <f t="shared" si="0"/>
        <v>139625729</v>
      </c>
      <c r="G19" s="25">
        <f t="shared" si="0"/>
        <v>1008.3126811196699</v>
      </c>
      <c r="H19" s="21">
        <f t="shared" si="0"/>
        <v>1131104107</v>
      </c>
      <c r="I19" s="25">
        <f t="shared" si="0"/>
        <v>98143.249192420393</v>
      </c>
      <c r="J19" s="24">
        <f t="shared" si="0"/>
        <v>56777363</v>
      </c>
      <c r="K19" s="25">
        <f t="shared" si="0"/>
        <v>67478.887096871913</v>
      </c>
      <c r="L19" s="1"/>
      <c r="M19" s="1"/>
    </row>
    <row r="20" spans="1:17" ht="19.5" customHeight="1" x14ac:dyDescent="0.25">
      <c r="A20" s="13" t="s">
        <v>75</v>
      </c>
      <c r="B20" s="21">
        <f>SUM(B8:B10)</f>
        <v>3000495</v>
      </c>
      <c r="C20" s="25">
        <f t="shared" ref="C20:K20" si="1">SUM(C8:C10)</f>
        <v>2530.72792603279</v>
      </c>
      <c r="D20" s="21">
        <f t="shared" si="1"/>
        <v>402401874</v>
      </c>
      <c r="E20" s="26">
        <f t="shared" si="1"/>
        <v>3741.3080897349901</v>
      </c>
      <c r="F20" s="21">
        <f t="shared" si="1"/>
        <v>138652266</v>
      </c>
      <c r="G20" s="25">
        <f t="shared" si="1"/>
        <v>994.91400888935027</v>
      </c>
      <c r="H20" s="21">
        <f t="shared" si="1"/>
        <v>1321790820</v>
      </c>
      <c r="I20" s="26">
        <f t="shared" si="1"/>
        <v>73053.828463557657</v>
      </c>
      <c r="J20" s="21">
        <f t="shared" si="1"/>
        <v>40940919</v>
      </c>
      <c r="K20" s="25">
        <f t="shared" si="1"/>
        <v>59550.522353999339</v>
      </c>
      <c r="L20" s="14"/>
      <c r="M20" s="14"/>
      <c r="N20" s="14"/>
      <c r="O20" s="14"/>
      <c r="P20" s="14"/>
      <c r="Q20" s="14"/>
    </row>
    <row r="21" spans="1:17" ht="19.5" customHeight="1" x14ac:dyDescent="0.25">
      <c r="A21" s="12" t="s">
        <v>76</v>
      </c>
      <c r="B21" s="21">
        <f>SUM(B11:B13)</f>
        <v>5009530</v>
      </c>
      <c r="C21" s="25">
        <f t="shared" ref="C21:K21" si="2">SUM(C11:C13)</f>
        <v>3825.6183235631797</v>
      </c>
      <c r="D21" s="21">
        <f t="shared" si="2"/>
        <v>530029056</v>
      </c>
      <c r="E21" s="25">
        <f t="shared" si="2"/>
        <v>5054.1015275033806</v>
      </c>
      <c r="F21" s="21">
        <f t="shared" si="2"/>
        <v>162620741</v>
      </c>
      <c r="G21" s="25">
        <f t="shared" si="2"/>
        <v>1207.9814078281702</v>
      </c>
      <c r="H21" s="21">
        <f t="shared" si="2"/>
        <v>1594740383</v>
      </c>
      <c r="I21" s="25">
        <f t="shared" si="2"/>
        <v>100868.91462493404</v>
      </c>
      <c r="J21" s="21">
        <f t="shared" si="2"/>
        <v>39910743</v>
      </c>
      <c r="K21" s="25">
        <f t="shared" si="2"/>
        <v>76577.628209078408</v>
      </c>
    </row>
    <row r="22" spans="1:17" ht="19.5" customHeight="1" x14ac:dyDescent="0.25">
      <c r="A22" s="12" t="s">
        <v>95</v>
      </c>
      <c r="B22" s="21">
        <f>SUM(B14:B16)</f>
        <v>5546413</v>
      </c>
      <c r="C22" s="21">
        <f t="shared" ref="C22:K22" si="3">SUM(C14:C16)</f>
        <v>4218.7363544817399</v>
      </c>
      <c r="D22" s="21">
        <f t="shared" si="3"/>
        <v>455259043</v>
      </c>
      <c r="E22" s="21">
        <f t="shared" si="3"/>
        <v>4545.4541788101396</v>
      </c>
      <c r="F22" s="21">
        <f t="shared" si="3"/>
        <v>214849612</v>
      </c>
      <c r="G22" s="21">
        <f t="shared" si="3"/>
        <v>1515.86871566323</v>
      </c>
      <c r="H22" s="21">
        <f t="shared" si="3"/>
        <v>2227449949</v>
      </c>
      <c r="I22" s="21">
        <f t="shared" si="3"/>
        <v>120273.18753774562</v>
      </c>
      <c r="J22" s="21">
        <f t="shared" si="3"/>
        <v>47257928</v>
      </c>
      <c r="K22" s="21">
        <f t="shared" si="3"/>
        <v>96088.085423228244</v>
      </c>
    </row>
    <row r="23" spans="1:17" ht="30" customHeight="1" x14ac:dyDescent="0.25">
      <c r="A23" s="20" t="s">
        <v>96</v>
      </c>
      <c r="B23" s="22">
        <f>(B22-B21)/B21*100</f>
        <v>10.717232953989695</v>
      </c>
      <c r="C23" s="22">
        <f t="shared" ref="C23:K23" si="4">(C22-C21)/C21*100</f>
        <v>10.275934441688113</v>
      </c>
      <c r="D23" s="22">
        <f t="shared" si="4"/>
        <v>-14.106776251904197</v>
      </c>
      <c r="E23" s="22">
        <f t="shared" si="4"/>
        <v>-10.064050868889094</v>
      </c>
      <c r="F23" s="22">
        <f t="shared" si="4"/>
        <v>32.116980084354672</v>
      </c>
      <c r="G23" s="22">
        <f t="shared" si="4"/>
        <v>25.48775219881988</v>
      </c>
      <c r="H23" s="22">
        <f t="shared" si="4"/>
        <v>39.674769181536426</v>
      </c>
      <c r="I23" s="22">
        <f t="shared" si="4"/>
        <v>19.237118774365182</v>
      </c>
      <c r="J23" s="22">
        <f t="shared" si="4"/>
        <v>18.409040894077066</v>
      </c>
      <c r="K23" s="22">
        <f t="shared" si="4"/>
        <v>25.478011882113684</v>
      </c>
    </row>
    <row r="24" spans="1:17" ht="6.6" customHeight="1" x14ac:dyDescent="0.25"/>
    <row r="25" spans="1:17" ht="34.15" customHeight="1" x14ac:dyDescent="0.25">
      <c r="A25" s="228" t="s">
        <v>0</v>
      </c>
      <c r="B25" s="218" t="s">
        <v>6</v>
      </c>
      <c r="C25" s="219"/>
      <c r="D25" s="218" t="s">
        <v>7</v>
      </c>
      <c r="E25" s="219"/>
      <c r="F25" s="226" t="s">
        <v>78</v>
      </c>
      <c r="G25" s="227"/>
      <c r="H25" s="218" t="s">
        <v>8</v>
      </c>
      <c r="I25" s="219"/>
      <c r="J25" s="218" t="s">
        <v>9</v>
      </c>
      <c r="K25" s="219"/>
    </row>
    <row r="26" spans="1:17" ht="19.5" customHeight="1" x14ac:dyDescent="0.25">
      <c r="A26" s="229"/>
      <c r="B26" s="10" t="s">
        <v>10</v>
      </c>
      <c r="C26" s="11" t="s">
        <v>21</v>
      </c>
      <c r="D26" s="10" t="s">
        <v>10</v>
      </c>
      <c r="E26" s="11" t="s">
        <v>21</v>
      </c>
      <c r="F26" s="10" t="s">
        <v>10</v>
      </c>
      <c r="G26" s="11" t="s">
        <v>21</v>
      </c>
      <c r="H26" s="10" t="s">
        <v>10</v>
      </c>
      <c r="I26" s="11" t="s">
        <v>21</v>
      </c>
      <c r="J26" s="10" t="s">
        <v>10</v>
      </c>
      <c r="K26" s="11" t="s">
        <v>21</v>
      </c>
    </row>
    <row r="27" spans="1:17" ht="19.5" customHeight="1" x14ac:dyDescent="0.25">
      <c r="A27" s="110" t="s">
        <v>11</v>
      </c>
      <c r="B27" s="18">
        <v>528190</v>
      </c>
      <c r="C27" s="18">
        <v>50967.953440644909</v>
      </c>
      <c r="D27" s="18">
        <v>31218559</v>
      </c>
      <c r="E27" s="18">
        <v>332.55229107273004</v>
      </c>
      <c r="F27" s="18">
        <v>28275606</v>
      </c>
      <c r="G27" s="18">
        <v>2380.5352612022202</v>
      </c>
      <c r="H27" s="18">
        <v>176543</v>
      </c>
      <c r="I27" s="18">
        <v>143.55898871515001</v>
      </c>
      <c r="J27" s="18">
        <v>63474587</v>
      </c>
      <c r="K27" s="18">
        <v>657.22157371167998</v>
      </c>
    </row>
    <row r="28" spans="1:17" ht="19.5" customHeight="1" x14ac:dyDescent="0.25">
      <c r="A28" s="110" t="s">
        <v>12</v>
      </c>
      <c r="B28" s="18">
        <v>797900</v>
      </c>
      <c r="C28" s="18">
        <v>46545.150546599049</v>
      </c>
      <c r="D28" s="18">
        <v>32361793</v>
      </c>
      <c r="E28" s="18">
        <v>331.50758049664</v>
      </c>
      <c r="F28" s="18">
        <v>28804913</v>
      </c>
      <c r="G28" s="18">
        <v>2207.6296180174604</v>
      </c>
      <c r="H28" s="18">
        <v>192288</v>
      </c>
      <c r="I28" s="18">
        <v>177.25339559862996</v>
      </c>
      <c r="J28" s="18">
        <v>46226661</v>
      </c>
      <c r="K28" s="18">
        <v>676.64265318087007</v>
      </c>
    </row>
    <row r="29" spans="1:17" ht="19.5" customHeight="1" x14ac:dyDescent="0.25">
      <c r="A29" s="110" t="s">
        <v>13</v>
      </c>
      <c r="B29" s="18">
        <v>782573</v>
      </c>
      <c r="C29" s="18">
        <v>51094.948407734213</v>
      </c>
      <c r="D29" s="18">
        <v>36184122</v>
      </c>
      <c r="E29" s="18">
        <v>366.13436130197994</v>
      </c>
      <c r="F29" s="18">
        <v>30188292</v>
      </c>
      <c r="G29" s="18">
        <v>2017.0609087681291</v>
      </c>
      <c r="H29" s="18">
        <v>272883</v>
      </c>
      <c r="I29" s="18">
        <v>187.50489779958002</v>
      </c>
      <c r="J29" s="18">
        <v>49986907</v>
      </c>
      <c r="K29" s="18">
        <v>769.94844650333005</v>
      </c>
    </row>
    <row r="30" spans="1:17" ht="19.5" customHeight="1" x14ac:dyDescent="0.25">
      <c r="A30" s="110" t="s">
        <v>14</v>
      </c>
      <c r="B30" s="18">
        <v>666507</v>
      </c>
      <c r="C30" s="18">
        <v>37820.795744557901</v>
      </c>
      <c r="D30" s="18">
        <v>29544362</v>
      </c>
      <c r="E30" s="18">
        <v>287.15230080044995</v>
      </c>
      <c r="F30" s="18">
        <v>22775442</v>
      </c>
      <c r="G30" s="18">
        <v>1591.3627727368901</v>
      </c>
      <c r="H30" s="18">
        <v>214361</v>
      </c>
      <c r="I30" s="18">
        <v>123.22089296834</v>
      </c>
      <c r="J30" s="18">
        <v>48145746</v>
      </c>
      <c r="K30" s="18">
        <v>897.36682998519007</v>
      </c>
    </row>
    <row r="31" spans="1:17" ht="19.5" customHeight="1" x14ac:dyDescent="0.25">
      <c r="A31" s="110" t="s">
        <v>15</v>
      </c>
      <c r="B31" s="18">
        <v>708721</v>
      </c>
      <c r="C31" s="18">
        <v>31091.095575842392</v>
      </c>
      <c r="D31" s="18">
        <v>35331227</v>
      </c>
      <c r="E31" s="18">
        <v>362.09110495742999</v>
      </c>
      <c r="F31" s="18">
        <v>31264261</v>
      </c>
      <c r="G31" s="18">
        <v>2684.6504710432996</v>
      </c>
      <c r="H31" s="18">
        <v>174313</v>
      </c>
      <c r="I31" s="18">
        <v>356.84354744635999</v>
      </c>
      <c r="J31" s="18">
        <v>49288992</v>
      </c>
      <c r="K31" s="18">
        <v>851.8472299880101</v>
      </c>
    </row>
    <row r="32" spans="1:17" ht="19.5" customHeight="1" x14ac:dyDescent="0.25">
      <c r="A32" s="110" t="s">
        <v>16</v>
      </c>
      <c r="B32" s="18">
        <v>6703459</v>
      </c>
      <c r="C32" s="18">
        <v>44289.064955244103</v>
      </c>
      <c r="D32" s="18">
        <v>38217906</v>
      </c>
      <c r="E32" s="18">
        <v>390.49646316487002</v>
      </c>
      <c r="F32" s="18">
        <v>32184648</v>
      </c>
      <c r="G32" s="18">
        <v>2644.3532089330702</v>
      </c>
      <c r="H32" s="18">
        <v>163642</v>
      </c>
      <c r="I32" s="18">
        <v>312.70152279417994</v>
      </c>
      <c r="J32" s="18">
        <v>58592101</v>
      </c>
      <c r="K32" s="18">
        <v>1293.7688958214098</v>
      </c>
    </row>
    <row r="33" spans="1:13" ht="19.5" customHeight="1" x14ac:dyDescent="0.25">
      <c r="A33" s="110" t="s">
        <v>17</v>
      </c>
      <c r="B33" s="18">
        <v>640186</v>
      </c>
      <c r="C33" s="18">
        <v>39050.460844589557</v>
      </c>
      <c r="D33" s="18">
        <v>45330508</v>
      </c>
      <c r="E33" s="18">
        <v>462.02155661339998</v>
      </c>
      <c r="F33" s="18">
        <v>37190277</v>
      </c>
      <c r="G33" s="18">
        <v>3068.3860825226911</v>
      </c>
      <c r="H33" s="18">
        <v>239378</v>
      </c>
      <c r="I33" s="18">
        <v>141.67584982676004</v>
      </c>
      <c r="J33" s="18">
        <v>66850754</v>
      </c>
      <c r="K33" s="18">
        <v>1498.3016427172613</v>
      </c>
    </row>
    <row r="34" spans="1:13" ht="18" customHeight="1" x14ac:dyDescent="0.25">
      <c r="A34" s="110" t="s">
        <v>18</v>
      </c>
      <c r="B34" s="18">
        <v>475074</v>
      </c>
      <c r="C34" s="18">
        <v>38025.70196579965</v>
      </c>
      <c r="D34" s="18">
        <v>44782913</v>
      </c>
      <c r="E34" s="18">
        <v>443.61831463695006</v>
      </c>
      <c r="F34" s="18">
        <v>38395033</v>
      </c>
      <c r="G34" s="18">
        <v>2784.26402005616</v>
      </c>
      <c r="H34" s="18">
        <v>322945</v>
      </c>
      <c r="I34" s="18">
        <v>323.64115623254003</v>
      </c>
      <c r="J34" s="18">
        <v>67180176</v>
      </c>
      <c r="K34" s="18">
        <v>2783.4150609243598</v>
      </c>
      <c r="M34" s="1"/>
    </row>
    <row r="35" spans="1:13" ht="20.25" customHeight="1" x14ac:dyDescent="0.25">
      <c r="A35" s="110" t="s">
        <v>19</v>
      </c>
      <c r="B35" s="18">
        <v>683939</v>
      </c>
      <c r="C35" s="18">
        <v>38984.530326305474</v>
      </c>
      <c r="D35" s="18">
        <v>43450932</v>
      </c>
      <c r="E35" s="18">
        <v>424.8717847525399</v>
      </c>
      <c r="F35" s="18">
        <v>36473773</v>
      </c>
      <c r="G35" s="18">
        <v>3095.0253722996918</v>
      </c>
      <c r="H35" s="18">
        <v>287140</v>
      </c>
      <c r="I35" s="18">
        <v>168.23700170795999</v>
      </c>
      <c r="J35" s="18">
        <v>66912707</v>
      </c>
      <c r="K35" s="18">
        <v>1205.94277037813</v>
      </c>
      <c r="M35" s="1"/>
    </row>
    <row r="36" spans="1:13" ht="20.25" customHeight="1" x14ac:dyDescent="0.25">
      <c r="A36" s="110" t="s">
        <v>92</v>
      </c>
      <c r="B36" s="111">
        <v>384950</v>
      </c>
      <c r="C36" s="18">
        <v>32426.280393789813</v>
      </c>
      <c r="D36" s="18">
        <v>43224858</v>
      </c>
      <c r="E36" s="18">
        <v>604.58649563939707</v>
      </c>
      <c r="F36" s="18">
        <v>38072806</v>
      </c>
      <c r="G36" s="18">
        <v>2968.4223703487996</v>
      </c>
      <c r="H36" s="18">
        <v>325557</v>
      </c>
      <c r="I36" s="18">
        <v>177.44922442634001</v>
      </c>
      <c r="J36" s="18">
        <v>74843927</v>
      </c>
      <c r="K36" s="18">
        <v>1387.2954187343</v>
      </c>
    </row>
    <row r="37" spans="1:13" ht="20.25" customHeight="1" x14ac:dyDescent="0.25">
      <c r="A37" s="110" t="s">
        <v>93</v>
      </c>
      <c r="B37" s="111">
        <v>353669</v>
      </c>
      <c r="C37" s="18">
        <v>37076.788722557627</v>
      </c>
      <c r="D37" s="18">
        <v>47425591</v>
      </c>
      <c r="E37" s="18">
        <v>475.68065945489002</v>
      </c>
      <c r="F37" s="18">
        <v>39973333</v>
      </c>
      <c r="G37" s="18">
        <v>3328.3334190373025</v>
      </c>
      <c r="H37" s="18">
        <v>271149</v>
      </c>
      <c r="I37" s="18">
        <v>170.76950271222</v>
      </c>
      <c r="J37" s="18">
        <v>77318921</v>
      </c>
      <c r="K37" s="18">
        <v>1500.36363232296</v>
      </c>
    </row>
    <row r="38" spans="1:13" ht="20.25" customHeight="1" x14ac:dyDescent="0.25">
      <c r="A38" s="110" t="s">
        <v>94</v>
      </c>
      <c r="B38" s="104">
        <v>735364</v>
      </c>
      <c r="C38" s="18">
        <v>43454.530232708763</v>
      </c>
      <c r="D38" s="18">
        <v>54931020</v>
      </c>
      <c r="E38" s="18">
        <v>551.4067068257699</v>
      </c>
      <c r="F38" s="18">
        <v>46117044</v>
      </c>
      <c r="G38" s="18">
        <v>3622.2509574991313</v>
      </c>
      <c r="H38" s="18">
        <v>330396</v>
      </c>
      <c r="I38" s="18">
        <v>151.52778192682999</v>
      </c>
      <c r="J38" s="18">
        <v>90139553</v>
      </c>
      <c r="K38" s="18">
        <v>1933.5759151903098</v>
      </c>
    </row>
    <row r="39" spans="1:13" ht="19.5" customHeight="1" x14ac:dyDescent="0.25">
      <c r="A39" s="3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3" ht="23.25" customHeight="1" x14ac:dyDescent="0.25">
      <c r="A40" s="12" t="s">
        <v>74</v>
      </c>
      <c r="B40" s="21">
        <f>SUM(B27:B29)</f>
        <v>2108663</v>
      </c>
      <c r="C40" s="21">
        <f t="shared" ref="C40:K40" si="5">SUM(C27:C29)</f>
        <v>148608.05239497818</v>
      </c>
      <c r="D40" s="21">
        <f t="shared" si="5"/>
        <v>99764474</v>
      </c>
      <c r="E40" s="21">
        <f t="shared" si="5"/>
        <v>1030.1942328713499</v>
      </c>
      <c r="F40" s="21">
        <f t="shared" si="5"/>
        <v>87268811</v>
      </c>
      <c r="G40" s="21">
        <f t="shared" si="5"/>
        <v>6605.2257879878107</v>
      </c>
      <c r="H40" s="21">
        <f t="shared" si="5"/>
        <v>641714</v>
      </c>
      <c r="I40" s="21">
        <f t="shared" si="5"/>
        <v>508.31728211335997</v>
      </c>
      <c r="J40" s="21">
        <f t="shared" si="5"/>
        <v>159688155</v>
      </c>
      <c r="K40" s="21">
        <f t="shared" si="5"/>
        <v>2103.8126733958802</v>
      </c>
    </row>
    <row r="41" spans="1:13" ht="21" customHeight="1" x14ac:dyDescent="0.25">
      <c r="A41" s="12" t="s">
        <v>75</v>
      </c>
      <c r="B41" s="21">
        <f>SUM(B30:B32)</f>
        <v>8078687</v>
      </c>
      <c r="C41" s="21">
        <f t="shared" ref="C41:K41" si="6">SUM(C30:C32)</f>
        <v>113200.95627564439</v>
      </c>
      <c r="D41" s="21">
        <f t="shared" si="6"/>
        <v>103093495</v>
      </c>
      <c r="E41" s="21">
        <f t="shared" si="6"/>
        <v>1039.73986892275</v>
      </c>
      <c r="F41" s="21">
        <f t="shared" si="6"/>
        <v>86224351</v>
      </c>
      <c r="G41" s="21">
        <f t="shared" si="6"/>
        <v>6920.3664527132596</v>
      </c>
      <c r="H41" s="21">
        <f t="shared" si="6"/>
        <v>552316</v>
      </c>
      <c r="I41" s="21">
        <f t="shared" si="6"/>
        <v>792.76596320887995</v>
      </c>
      <c r="J41" s="21">
        <f t="shared" si="6"/>
        <v>156026839</v>
      </c>
      <c r="K41" s="21">
        <f t="shared" si="6"/>
        <v>3042.98295579461</v>
      </c>
    </row>
    <row r="42" spans="1:13" ht="22.5" customHeight="1" x14ac:dyDescent="0.25">
      <c r="A42" s="12" t="s">
        <v>76</v>
      </c>
      <c r="B42" s="21">
        <f>SUM(B33:B35)</f>
        <v>1799199</v>
      </c>
      <c r="C42" s="21">
        <f t="shared" ref="C42:K42" si="7">SUM(C33:C35)</f>
        <v>116060.6931366947</v>
      </c>
      <c r="D42" s="21">
        <f t="shared" si="7"/>
        <v>133564353</v>
      </c>
      <c r="E42" s="21">
        <f t="shared" si="7"/>
        <v>1330.51165600289</v>
      </c>
      <c r="F42" s="21">
        <f t="shared" si="7"/>
        <v>112059083</v>
      </c>
      <c r="G42" s="21">
        <f t="shared" si="7"/>
        <v>8947.6754748785424</v>
      </c>
      <c r="H42" s="21">
        <f t="shared" si="7"/>
        <v>849463</v>
      </c>
      <c r="I42" s="21">
        <f t="shared" si="7"/>
        <v>633.55400776726003</v>
      </c>
      <c r="J42" s="21">
        <f t="shared" si="7"/>
        <v>200943637</v>
      </c>
      <c r="K42" s="21">
        <f t="shared" si="7"/>
        <v>5487.6594740197515</v>
      </c>
    </row>
    <row r="43" spans="1:13" ht="22.5" customHeight="1" x14ac:dyDescent="0.25">
      <c r="A43" s="12" t="s">
        <v>95</v>
      </c>
      <c r="B43" s="21">
        <f>SUM(B36:B38)</f>
        <v>1473983</v>
      </c>
      <c r="C43" s="21">
        <f t="shared" ref="C43:K43" si="8">SUM(C36:C38)</f>
        <v>112957.5993490562</v>
      </c>
      <c r="D43" s="21">
        <f t="shared" si="8"/>
        <v>145581469</v>
      </c>
      <c r="E43" s="21">
        <f t="shared" si="8"/>
        <v>1631.6738619200569</v>
      </c>
      <c r="F43" s="21">
        <f t="shared" si="8"/>
        <v>124163183</v>
      </c>
      <c r="G43" s="21">
        <f t="shared" si="8"/>
        <v>9919.006746885234</v>
      </c>
      <c r="H43" s="21">
        <f t="shared" si="8"/>
        <v>927102</v>
      </c>
      <c r="I43" s="21">
        <f t="shared" si="8"/>
        <v>499.74650906539</v>
      </c>
      <c r="J43" s="21">
        <f t="shared" si="8"/>
        <v>242302401</v>
      </c>
      <c r="K43" s="21">
        <f t="shared" si="8"/>
        <v>4821.2349662475699</v>
      </c>
    </row>
    <row r="44" spans="1:13" ht="22.5" customHeight="1" x14ac:dyDescent="0.25">
      <c r="A44" s="12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3" ht="30" customHeight="1" x14ac:dyDescent="0.25">
      <c r="A45" s="20" t="s">
        <v>96</v>
      </c>
      <c r="B45" s="23">
        <f>(B43-B42)/B42*100</f>
        <v>-18.075599197198308</v>
      </c>
      <c r="C45" s="23">
        <f t="shared" ref="C45:K45" si="9">(C43-C42)/C42*100</f>
        <v>-2.6736819363845417</v>
      </c>
      <c r="D45" s="23">
        <f t="shared" si="9"/>
        <v>8.9972479408484087</v>
      </c>
      <c r="E45" s="23">
        <f t="shared" si="9"/>
        <v>22.635067085538758</v>
      </c>
      <c r="F45" s="23">
        <f t="shared" si="9"/>
        <v>10.801534044321958</v>
      </c>
      <c r="G45" s="23">
        <f t="shared" si="9"/>
        <v>10.85568285007427</v>
      </c>
      <c r="H45" s="23">
        <f t="shared" si="9"/>
        <v>9.1397741867509232</v>
      </c>
      <c r="I45" s="23">
        <f t="shared" si="9"/>
        <v>-21.120140834311481</v>
      </c>
      <c r="J45" s="23">
        <f t="shared" si="9"/>
        <v>20.582271037524816</v>
      </c>
      <c r="K45" s="23">
        <f t="shared" si="9"/>
        <v>-12.14405724202163</v>
      </c>
    </row>
    <row r="46" spans="1:13" x14ac:dyDescent="0.25">
      <c r="A46" s="4" t="s">
        <v>20</v>
      </c>
      <c r="B46" s="4"/>
      <c r="C46" s="4"/>
      <c r="D46" s="4"/>
      <c r="E46" s="4"/>
    </row>
  </sheetData>
  <mergeCells count="13">
    <mergeCell ref="B25:C25"/>
    <mergeCell ref="D25:E25"/>
    <mergeCell ref="A1:M2"/>
    <mergeCell ref="F25:G25"/>
    <mergeCell ref="H25:I25"/>
    <mergeCell ref="J25:K25"/>
    <mergeCell ref="A3:A4"/>
    <mergeCell ref="B3:C3"/>
    <mergeCell ref="D3:E3"/>
    <mergeCell ref="F3:G3"/>
    <mergeCell ref="H3:I3"/>
    <mergeCell ref="J3:K3"/>
    <mergeCell ref="A25:A26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2"/>
  <sheetViews>
    <sheetView view="pageBreakPreview" zoomScale="75" zoomScaleSheetLayoutView="75" workbookViewId="0">
      <pane xSplit="1" ySplit="3" topLeftCell="B4" activePane="bottomRight" state="frozen"/>
      <selection activeCell="IG31" sqref="IG31"/>
      <selection pane="topRight" activeCell="IG31" sqref="IG31"/>
      <selection pane="bottomLeft" activeCell="IG31" sqref="IG31"/>
      <selection pane="bottomRight" activeCell="T4" sqref="T4"/>
    </sheetView>
  </sheetViews>
  <sheetFormatPr defaultColWidth="16.42578125" defaultRowHeight="15" x14ac:dyDescent="0.25"/>
  <cols>
    <col min="1" max="1" width="18.140625" style="30" customWidth="1"/>
    <col min="2" max="7" width="18.42578125" style="30" customWidth="1"/>
    <col min="8" max="8" width="16.85546875" style="30" customWidth="1"/>
    <col min="9" max="12" width="14" style="30" customWidth="1"/>
    <col min="13" max="13" width="18.42578125" style="30" customWidth="1"/>
    <col min="14" max="15" width="14" style="30" customWidth="1"/>
    <col min="16" max="16" width="16.7109375" style="30" customWidth="1"/>
    <col min="17" max="17" width="16" style="30" customWidth="1"/>
    <col min="18" max="18" width="16.42578125" style="30" customWidth="1"/>
    <col min="19" max="19" width="13.28515625" style="30" customWidth="1"/>
    <col min="20" max="21" width="14.42578125" style="30" customWidth="1"/>
    <col min="22" max="252" width="9.140625" style="30" customWidth="1"/>
    <col min="253" max="253" width="14" style="30" customWidth="1"/>
    <col min="254" max="255" width="16.42578125" style="30"/>
    <col min="256" max="256" width="18.140625" style="30" customWidth="1"/>
    <col min="257" max="262" width="18.42578125" style="30" customWidth="1"/>
    <col min="263" max="267" width="14" style="30" customWidth="1"/>
    <col min="268" max="268" width="18.42578125" style="30" customWidth="1"/>
    <col min="269" max="272" width="14" style="30" customWidth="1"/>
    <col min="273" max="273" width="16.42578125" style="30" customWidth="1"/>
    <col min="274" max="274" width="20.5703125" style="30" customWidth="1"/>
    <col min="275" max="275" width="13.28515625" style="30" customWidth="1"/>
    <col min="276" max="277" width="14.42578125" style="30" customWidth="1"/>
    <col min="278" max="508" width="9.140625" style="30" customWidth="1"/>
    <col min="509" max="509" width="14" style="30" customWidth="1"/>
    <col min="510" max="511" width="16.42578125" style="30"/>
    <col min="512" max="512" width="18.140625" style="30" customWidth="1"/>
    <col min="513" max="518" width="18.42578125" style="30" customWidth="1"/>
    <col min="519" max="523" width="14" style="30" customWidth="1"/>
    <col min="524" max="524" width="18.42578125" style="30" customWidth="1"/>
    <col min="525" max="528" width="14" style="30" customWidth="1"/>
    <col min="529" max="529" width="16.42578125" style="30" customWidth="1"/>
    <col min="530" max="530" width="20.5703125" style="30" customWidth="1"/>
    <col min="531" max="531" width="13.28515625" style="30" customWidth="1"/>
    <col min="532" max="533" width="14.42578125" style="30" customWidth="1"/>
    <col min="534" max="764" width="9.140625" style="30" customWidth="1"/>
    <col min="765" max="765" width="14" style="30" customWidth="1"/>
    <col min="766" max="767" width="16.42578125" style="30"/>
    <col min="768" max="768" width="18.140625" style="30" customWidth="1"/>
    <col min="769" max="774" width="18.42578125" style="30" customWidth="1"/>
    <col min="775" max="779" width="14" style="30" customWidth="1"/>
    <col min="780" max="780" width="18.42578125" style="30" customWidth="1"/>
    <col min="781" max="784" width="14" style="30" customWidth="1"/>
    <col min="785" max="785" width="16.42578125" style="30" customWidth="1"/>
    <col min="786" max="786" width="20.5703125" style="30" customWidth="1"/>
    <col min="787" max="787" width="13.28515625" style="30" customWidth="1"/>
    <col min="788" max="789" width="14.42578125" style="30" customWidth="1"/>
    <col min="790" max="1020" width="9.140625" style="30" customWidth="1"/>
    <col min="1021" max="1021" width="14" style="30" customWidth="1"/>
    <col min="1022" max="1023" width="16.42578125" style="30"/>
    <col min="1024" max="1024" width="18.140625" style="30" customWidth="1"/>
    <col min="1025" max="1030" width="18.42578125" style="30" customWidth="1"/>
    <col min="1031" max="1035" width="14" style="30" customWidth="1"/>
    <col min="1036" max="1036" width="18.42578125" style="30" customWidth="1"/>
    <col min="1037" max="1040" width="14" style="30" customWidth="1"/>
    <col min="1041" max="1041" width="16.42578125" style="30" customWidth="1"/>
    <col min="1042" max="1042" width="20.5703125" style="30" customWidth="1"/>
    <col min="1043" max="1043" width="13.28515625" style="30" customWidth="1"/>
    <col min="1044" max="1045" width="14.42578125" style="30" customWidth="1"/>
    <col min="1046" max="1276" width="9.140625" style="30" customWidth="1"/>
    <col min="1277" max="1277" width="14" style="30" customWidth="1"/>
    <col min="1278" max="1279" width="16.42578125" style="30"/>
    <col min="1280" max="1280" width="18.140625" style="30" customWidth="1"/>
    <col min="1281" max="1286" width="18.42578125" style="30" customWidth="1"/>
    <col min="1287" max="1291" width="14" style="30" customWidth="1"/>
    <col min="1292" max="1292" width="18.42578125" style="30" customWidth="1"/>
    <col min="1293" max="1296" width="14" style="30" customWidth="1"/>
    <col min="1297" max="1297" width="16.42578125" style="30" customWidth="1"/>
    <col min="1298" max="1298" width="20.5703125" style="30" customWidth="1"/>
    <col min="1299" max="1299" width="13.28515625" style="30" customWidth="1"/>
    <col min="1300" max="1301" width="14.42578125" style="30" customWidth="1"/>
    <col min="1302" max="1532" width="9.140625" style="30" customWidth="1"/>
    <col min="1533" max="1533" width="14" style="30" customWidth="1"/>
    <col min="1534" max="1535" width="16.42578125" style="30"/>
    <col min="1536" max="1536" width="18.140625" style="30" customWidth="1"/>
    <col min="1537" max="1542" width="18.42578125" style="30" customWidth="1"/>
    <col min="1543" max="1547" width="14" style="30" customWidth="1"/>
    <col min="1548" max="1548" width="18.42578125" style="30" customWidth="1"/>
    <col min="1549" max="1552" width="14" style="30" customWidth="1"/>
    <col min="1553" max="1553" width="16.42578125" style="30" customWidth="1"/>
    <col min="1554" max="1554" width="20.5703125" style="30" customWidth="1"/>
    <col min="1555" max="1555" width="13.28515625" style="30" customWidth="1"/>
    <col min="1556" max="1557" width="14.42578125" style="30" customWidth="1"/>
    <col min="1558" max="1788" width="9.140625" style="30" customWidth="1"/>
    <col min="1789" max="1789" width="14" style="30" customWidth="1"/>
    <col min="1790" max="1791" width="16.42578125" style="30"/>
    <col min="1792" max="1792" width="18.140625" style="30" customWidth="1"/>
    <col min="1793" max="1798" width="18.42578125" style="30" customWidth="1"/>
    <col min="1799" max="1803" width="14" style="30" customWidth="1"/>
    <col min="1804" max="1804" width="18.42578125" style="30" customWidth="1"/>
    <col min="1805" max="1808" width="14" style="30" customWidth="1"/>
    <col min="1809" max="1809" width="16.42578125" style="30" customWidth="1"/>
    <col min="1810" max="1810" width="20.5703125" style="30" customWidth="1"/>
    <col min="1811" max="1811" width="13.28515625" style="30" customWidth="1"/>
    <col min="1812" max="1813" width="14.42578125" style="30" customWidth="1"/>
    <col min="1814" max="2044" width="9.140625" style="30" customWidth="1"/>
    <col min="2045" max="2045" width="14" style="30" customWidth="1"/>
    <col min="2046" max="2047" width="16.42578125" style="30"/>
    <col min="2048" max="2048" width="18.140625" style="30" customWidth="1"/>
    <col min="2049" max="2054" width="18.42578125" style="30" customWidth="1"/>
    <col min="2055" max="2059" width="14" style="30" customWidth="1"/>
    <col min="2060" max="2060" width="18.42578125" style="30" customWidth="1"/>
    <col min="2061" max="2064" width="14" style="30" customWidth="1"/>
    <col min="2065" max="2065" width="16.42578125" style="30" customWidth="1"/>
    <col min="2066" max="2066" width="20.5703125" style="30" customWidth="1"/>
    <col min="2067" max="2067" width="13.28515625" style="30" customWidth="1"/>
    <col min="2068" max="2069" width="14.42578125" style="30" customWidth="1"/>
    <col min="2070" max="2300" width="9.140625" style="30" customWidth="1"/>
    <col min="2301" max="2301" width="14" style="30" customWidth="1"/>
    <col min="2302" max="2303" width="16.42578125" style="30"/>
    <col min="2304" max="2304" width="18.140625" style="30" customWidth="1"/>
    <col min="2305" max="2310" width="18.42578125" style="30" customWidth="1"/>
    <col min="2311" max="2315" width="14" style="30" customWidth="1"/>
    <col min="2316" max="2316" width="18.42578125" style="30" customWidth="1"/>
    <col min="2317" max="2320" width="14" style="30" customWidth="1"/>
    <col min="2321" max="2321" width="16.42578125" style="30" customWidth="1"/>
    <col min="2322" max="2322" width="20.5703125" style="30" customWidth="1"/>
    <col min="2323" max="2323" width="13.28515625" style="30" customWidth="1"/>
    <col min="2324" max="2325" width="14.42578125" style="30" customWidth="1"/>
    <col min="2326" max="2556" width="9.140625" style="30" customWidth="1"/>
    <col min="2557" max="2557" width="14" style="30" customWidth="1"/>
    <col min="2558" max="2559" width="16.42578125" style="30"/>
    <col min="2560" max="2560" width="18.140625" style="30" customWidth="1"/>
    <col min="2561" max="2566" width="18.42578125" style="30" customWidth="1"/>
    <col min="2567" max="2571" width="14" style="30" customWidth="1"/>
    <col min="2572" max="2572" width="18.42578125" style="30" customWidth="1"/>
    <col min="2573" max="2576" width="14" style="30" customWidth="1"/>
    <col min="2577" max="2577" width="16.42578125" style="30" customWidth="1"/>
    <col min="2578" max="2578" width="20.5703125" style="30" customWidth="1"/>
    <col min="2579" max="2579" width="13.28515625" style="30" customWidth="1"/>
    <col min="2580" max="2581" width="14.42578125" style="30" customWidth="1"/>
    <col min="2582" max="2812" width="9.140625" style="30" customWidth="1"/>
    <col min="2813" max="2813" width="14" style="30" customWidth="1"/>
    <col min="2814" max="2815" width="16.42578125" style="30"/>
    <col min="2816" max="2816" width="18.140625" style="30" customWidth="1"/>
    <col min="2817" max="2822" width="18.42578125" style="30" customWidth="1"/>
    <col min="2823" max="2827" width="14" style="30" customWidth="1"/>
    <col min="2828" max="2828" width="18.42578125" style="30" customWidth="1"/>
    <col min="2829" max="2832" width="14" style="30" customWidth="1"/>
    <col min="2833" max="2833" width="16.42578125" style="30" customWidth="1"/>
    <col min="2834" max="2834" width="20.5703125" style="30" customWidth="1"/>
    <col min="2835" max="2835" width="13.28515625" style="30" customWidth="1"/>
    <col min="2836" max="2837" width="14.42578125" style="30" customWidth="1"/>
    <col min="2838" max="3068" width="9.140625" style="30" customWidth="1"/>
    <col min="3069" max="3069" width="14" style="30" customWidth="1"/>
    <col min="3070" max="3071" width="16.42578125" style="30"/>
    <col min="3072" max="3072" width="18.140625" style="30" customWidth="1"/>
    <col min="3073" max="3078" width="18.42578125" style="30" customWidth="1"/>
    <col min="3079" max="3083" width="14" style="30" customWidth="1"/>
    <col min="3084" max="3084" width="18.42578125" style="30" customWidth="1"/>
    <col min="3085" max="3088" width="14" style="30" customWidth="1"/>
    <col min="3089" max="3089" width="16.42578125" style="30" customWidth="1"/>
    <col min="3090" max="3090" width="20.5703125" style="30" customWidth="1"/>
    <col min="3091" max="3091" width="13.28515625" style="30" customWidth="1"/>
    <col min="3092" max="3093" width="14.42578125" style="30" customWidth="1"/>
    <col min="3094" max="3324" width="9.140625" style="30" customWidth="1"/>
    <col min="3325" max="3325" width="14" style="30" customWidth="1"/>
    <col min="3326" max="3327" width="16.42578125" style="30"/>
    <col min="3328" max="3328" width="18.140625" style="30" customWidth="1"/>
    <col min="3329" max="3334" width="18.42578125" style="30" customWidth="1"/>
    <col min="3335" max="3339" width="14" style="30" customWidth="1"/>
    <col min="3340" max="3340" width="18.42578125" style="30" customWidth="1"/>
    <col min="3341" max="3344" width="14" style="30" customWidth="1"/>
    <col min="3345" max="3345" width="16.42578125" style="30" customWidth="1"/>
    <col min="3346" max="3346" width="20.5703125" style="30" customWidth="1"/>
    <col min="3347" max="3347" width="13.28515625" style="30" customWidth="1"/>
    <col min="3348" max="3349" width="14.42578125" style="30" customWidth="1"/>
    <col min="3350" max="3580" width="9.140625" style="30" customWidth="1"/>
    <col min="3581" max="3581" width="14" style="30" customWidth="1"/>
    <col min="3582" max="3583" width="16.42578125" style="30"/>
    <col min="3584" max="3584" width="18.140625" style="30" customWidth="1"/>
    <col min="3585" max="3590" width="18.42578125" style="30" customWidth="1"/>
    <col min="3591" max="3595" width="14" style="30" customWidth="1"/>
    <col min="3596" max="3596" width="18.42578125" style="30" customWidth="1"/>
    <col min="3597" max="3600" width="14" style="30" customWidth="1"/>
    <col min="3601" max="3601" width="16.42578125" style="30" customWidth="1"/>
    <col min="3602" max="3602" width="20.5703125" style="30" customWidth="1"/>
    <col min="3603" max="3603" width="13.28515625" style="30" customWidth="1"/>
    <col min="3604" max="3605" width="14.42578125" style="30" customWidth="1"/>
    <col min="3606" max="3836" width="9.140625" style="30" customWidth="1"/>
    <col min="3837" max="3837" width="14" style="30" customWidth="1"/>
    <col min="3838" max="3839" width="16.42578125" style="30"/>
    <col min="3840" max="3840" width="18.140625" style="30" customWidth="1"/>
    <col min="3841" max="3846" width="18.42578125" style="30" customWidth="1"/>
    <col min="3847" max="3851" width="14" style="30" customWidth="1"/>
    <col min="3852" max="3852" width="18.42578125" style="30" customWidth="1"/>
    <col min="3853" max="3856" width="14" style="30" customWidth="1"/>
    <col min="3857" max="3857" width="16.42578125" style="30" customWidth="1"/>
    <col min="3858" max="3858" width="20.5703125" style="30" customWidth="1"/>
    <col min="3859" max="3859" width="13.28515625" style="30" customWidth="1"/>
    <col min="3860" max="3861" width="14.42578125" style="30" customWidth="1"/>
    <col min="3862" max="4092" width="9.140625" style="30" customWidth="1"/>
    <col min="4093" max="4093" width="14" style="30" customWidth="1"/>
    <col min="4094" max="4095" width="16.42578125" style="30"/>
    <col min="4096" max="4096" width="18.140625" style="30" customWidth="1"/>
    <col min="4097" max="4102" width="18.42578125" style="30" customWidth="1"/>
    <col min="4103" max="4107" width="14" style="30" customWidth="1"/>
    <col min="4108" max="4108" width="18.42578125" style="30" customWidth="1"/>
    <col min="4109" max="4112" width="14" style="30" customWidth="1"/>
    <col min="4113" max="4113" width="16.42578125" style="30" customWidth="1"/>
    <col min="4114" max="4114" width="20.5703125" style="30" customWidth="1"/>
    <col min="4115" max="4115" width="13.28515625" style="30" customWidth="1"/>
    <col min="4116" max="4117" width="14.42578125" style="30" customWidth="1"/>
    <col min="4118" max="4348" width="9.140625" style="30" customWidth="1"/>
    <col min="4349" max="4349" width="14" style="30" customWidth="1"/>
    <col min="4350" max="4351" width="16.42578125" style="30"/>
    <col min="4352" max="4352" width="18.140625" style="30" customWidth="1"/>
    <col min="4353" max="4358" width="18.42578125" style="30" customWidth="1"/>
    <col min="4359" max="4363" width="14" style="30" customWidth="1"/>
    <col min="4364" max="4364" width="18.42578125" style="30" customWidth="1"/>
    <col min="4365" max="4368" width="14" style="30" customWidth="1"/>
    <col min="4369" max="4369" width="16.42578125" style="30" customWidth="1"/>
    <col min="4370" max="4370" width="20.5703125" style="30" customWidth="1"/>
    <col min="4371" max="4371" width="13.28515625" style="30" customWidth="1"/>
    <col min="4372" max="4373" width="14.42578125" style="30" customWidth="1"/>
    <col min="4374" max="4604" width="9.140625" style="30" customWidth="1"/>
    <col min="4605" max="4605" width="14" style="30" customWidth="1"/>
    <col min="4606" max="4607" width="16.42578125" style="30"/>
    <col min="4608" max="4608" width="18.140625" style="30" customWidth="1"/>
    <col min="4609" max="4614" width="18.42578125" style="30" customWidth="1"/>
    <col min="4615" max="4619" width="14" style="30" customWidth="1"/>
    <col min="4620" max="4620" width="18.42578125" style="30" customWidth="1"/>
    <col min="4621" max="4624" width="14" style="30" customWidth="1"/>
    <col min="4625" max="4625" width="16.42578125" style="30" customWidth="1"/>
    <col min="4626" max="4626" width="20.5703125" style="30" customWidth="1"/>
    <col min="4627" max="4627" width="13.28515625" style="30" customWidth="1"/>
    <col min="4628" max="4629" width="14.42578125" style="30" customWidth="1"/>
    <col min="4630" max="4860" width="9.140625" style="30" customWidth="1"/>
    <col min="4861" max="4861" width="14" style="30" customWidth="1"/>
    <col min="4862" max="4863" width="16.42578125" style="30"/>
    <col min="4864" max="4864" width="18.140625" style="30" customWidth="1"/>
    <col min="4865" max="4870" width="18.42578125" style="30" customWidth="1"/>
    <col min="4871" max="4875" width="14" style="30" customWidth="1"/>
    <col min="4876" max="4876" width="18.42578125" style="30" customWidth="1"/>
    <col min="4877" max="4880" width="14" style="30" customWidth="1"/>
    <col min="4881" max="4881" width="16.42578125" style="30" customWidth="1"/>
    <col min="4882" max="4882" width="20.5703125" style="30" customWidth="1"/>
    <col min="4883" max="4883" width="13.28515625" style="30" customWidth="1"/>
    <col min="4884" max="4885" width="14.42578125" style="30" customWidth="1"/>
    <col min="4886" max="5116" width="9.140625" style="30" customWidth="1"/>
    <col min="5117" max="5117" width="14" style="30" customWidth="1"/>
    <col min="5118" max="5119" width="16.42578125" style="30"/>
    <col min="5120" max="5120" width="18.140625" style="30" customWidth="1"/>
    <col min="5121" max="5126" width="18.42578125" style="30" customWidth="1"/>
    <col min="5127" max="5131" width="14" style="30" customWidth="1"/>
    <col min="5132" max="5132" width="18.42578125" style="30" customWidth="1"/>
    <col min="5133" max="5136" width="14" style="30" customWidth="1"/>
    <col min="5137" max="5137" width="16.42578125" style="30" customWidth="1"/>
    <col min="5138" max="5138" width="20.5703125" style="30" customWidth="1"/>
    <col min="5139" max="5139" width="13.28515625" style="30" customWidth="1"/>
    <col min="5140" max="5141" width="14.42578125" style="30" customWidth="1"/>
    <col min="5142" max="5372" width="9.140625" style="30" customWidth="1"/>
    <col min="5373" max="5373" width="14" style="30" customWidth="1"/>
    <col min="5374" max="5375" width="16.42578125" style="30"/>
    <col min="5376" max="5376" width="18.140625" style="30" customWidth="1"/>
    <col min="5377" max="5382" width="18.42578125" style="30" customWidth="1"/>
    <col min="5383" max="5387" width="14" style="30" customWidth="1"/>
    <col min="5388" max="5388" width="18.42578125" style="30" customWidth="1"/>
    <col min="5389" max="5392" width="14" style="30" customWidth="1"/>
    <col min="5393" max="5393" width="16.42578125" style="30" customWidth="1"/>
    <col min="5394" max="5394" width="20.5703125" style="30" customWidth="1"/>
    <col min="5395" max="5395" width="13.28515625" style="30" customWidth="1"/>
    <col min="5396" max="5397" width="14.42578125" style="30" customWidth="1"/>
    <col min="5398" max="5628" width="9.140625" style="30" customWidth="1"/>
    <col min="5629" max="5629" width="14" style="30" customWidth="1"/>
    <col min="5630" max="5631" width="16.42578125" style="30"/>
    <col min="5632" max="5632" width="18.140625" style="30" customWidth="1"/>
    <col min="5633" max="5638" width="18.42578125" style="30" customWidth="1"/>
    <col min="5639" max="5643" width="14" style="30" customWidth="1"/>
    <col min="5644" max="5644" width="18.42578125" style="30" customWidth="1"/>
    <col min="5645" max="5648" width="14" style="30" customWidth="1"/>
    <col min="5649" max="5649" width="16.42578125" style="30" customWidth="1"/>
    <col min="5650" max="5650" width="20.5703125" style="30" customWidth="1"/>
    <col min="5651" max="5651" width="13.28515625" style="30" customWidth="1"/>
    <col min="5652" max="5653" width="14.42578125" style="30" customWidth="1"/>
    <col min="5654" max="5884" width="9.140625" style="30" customWidth="1"/>
    <col min="5885" max="5885" width="14" style="30" customWidth="1"/>
    <col min="5886" max="5887" width="16.42578125" style="30"/>
    <col min="5888" max="5888" width="18.140625" style="30" customWidth="1"/>
    <col min="5889" max="5894" width="18.42578125" style="30" customWidth="1"/>
    <col min="5895" max="5899" width="14" style="30" customWidth="1"/>
    <col min="5900" max="5900" width="18.42578125" style="30" customWidth="1"/>
    <col min="5901" max="5904" width="14" style="30" customWidth="1"/>
    <col min="5905" max="5905" width="16.42578125" style="30" customWidth="1"/>
    <col min="5906" max="5906" width="20.5703125" style="30" customWidth="1"/>
    <col min="5907" max="5907" width="13.28515625" style="30" customWidth="1"/>
    <col min="5908" max="5909" width="14.42578125" style="30" customWidth="1"/>
    <col min="5910" max="6140" width="9.140625" style="30" customWidth="1"/>
    <col min="6141" max="6141" width="14" style="30" customWidth="1"/>
    <col min="6142" max="6143" width="16.42578125" style="30"/>
    <col min="6144" max="6144" width="18.140625" style="30" customWidth="1"/>
    <col min="6145" max="6150" width="18.42578125" style="30" customWidth="1"/>
    <col min="6151" max="6155" width="14" style="30" customWidth="1"/>
    <col min="6156" max="6156" width="18.42578125" style="30" customWidth="1"/>
    <col min="6157" max="6160" width="14" style="30" customWidth="1"/>
    <col min="6161" max="6161" width="16.42578125" style="30" customWidth="1"/>
    <col min="6162" max="6162" width="20.5703125" style="30" customWidth="1"/>
    <col min="6163" max="6163" width="13.28515625" style="30" customWidth="1"/>
    <col min="6164" max="6165" width="14.42578125" style="30" customWidth="1"/>
    <col min="6166" max="6396" width="9.140625" style="30" customWidth="1"/>
    <col min="6397" max="6397" width="14" style="30" customWidth="1"/>
    <col min="6398" max="6399" width="16.42578125" style="30"/>
    <col min="6400" max="6400" width="18.140625" style="30" customWidth="1"/>
    <col min="6401" max="6406" width="18.42578125" style="30" customWidth="1"/>
    <col min="6407" max="6411" width="14" style="30" customWidth="1"/>
    <col min="6412" max="6412" width="18.42578125" style="30" customWidth="1"/>
    <col min="6413" max="6416" width="14" style="30" customWidth="1"/>
    <col min="6417" max="6417" width="16.42578125" style="30" customWidth="1"/>
    <col min="6418" max="6418" width="20.5703125" style="30" customWidth="1"/>
    <col min="6419" max="6419" width="13.28515625" style="30" customWidth="1"/>
    <col min="6420" max="6421" width="14.42578125" style="30" customWidth="1"/>
    <col min="6422" max="6652" width="9.140625" style="30" customWidth="1"/>
    <col min="6653" max="6653" width="14" style="30" customWidth="1"/>
    <col min="6654" max="6655" width="16.42578125" style="30"/>
    <col min="6656" max="6656" width="18.140625" style="30" customWidth="1"/>
    <col min="6657" max="6662" width="18.42578125" style="30" customWidth="1"/>
    <col min="6663" max="6667" width="14" style="30" customWidth="1"/>
    <col min="6668" max="6668" width="18.42578125" style="30" customWidth="1"/>
    <col min="6669" max="6672" width="14" style="30" customWidth="1"/>
    <col min="6673" max="6673" width="16.42578125" style="30" customWidth="1"/>
    <col min="6674" max="6674" width="20.5703125" style="30" customWidth="1"/>
    <col min="6675" max="6675" width="13.28515625" style="30" customWidth="1"/>
    <col min="6676" max="6677" width="14.42578125" style="30" customWidth="1"/>
    <col min="6678" max="6908" width="9.140625" style="30" customWidth="1"/>
    <col min="6909" max="6909" width="14" style="30" customWidth="1"/>
    <col min="6910" max="6911" width="16.42578125" style="30"/>
    <col min="6912" max="6912" width="18.140625" style="30" customWidth="1"/>
    <col min="6913" max="6918" width="18.42578125" style="30" customWidth="1"/>
    <col min="6919" max="6923" width="14" style="30" customWidth="1"/>
    <col min="6924" max="6924" width="18.42578125" style="30" customWidth="1"/>
    <col min="6925" max="6928" width="14" style="30" customWidth="1"/>
    <col min="6929" max="6929" width="16.42578125" style="30" customWidth="1"/>
    <col min="6930" max="6930" width="20.5703125" style="30" customWidth="1"/>
    <col min="6931" max="6931" width="13.28515625" style="30" customWidth="1"/>
    <col min="6932" max="6933" width="14.42578125" style="30" customWidth="1"/>
    <col min="6934" max="7164" width="9.140625" style="30" customWidth="1"/>
    <col min="7165" max="7165" width="14" style="30" customWidth="1"/>
    <col min="7166" max="7167" width="16.42578125" style="30"/>
    <col min="7168" max="7168" width="18.140625" style="30" customWidth="1"/>
    <col min="7169" max="7174" width="18.42578125" style="30" customWidth="1"/>
    <col min="7175" max="7179" width="14" style="30" customWidth="1"/>
    <col min="7180" max="7180" width="18.42578125" style="30" customWidth="1"/>
    <col min="7181" max="7184" width="14" style="30" customWidth="1"/>
    <col min="7185" max="7185" width="16.42578125" style="30" customWidth="1"/>
    <col min="7186" max="7186" width="20.5703125" style="30" customWidth="1"/>
    <col min="7187" max="7187" width="13.28515625" style="30" customWidth="1"/>
    <col min="7188" max="7189" width="14.42578125" style="30" customWidth="1"/>
    <col min="7190" max="7420" width="9.140625" style="30" customWidth="1"/>
    <col min="7421" max="7421" width="14" style="30" customWidth="1"/>
    <col min="7422" max="7423" width="16.42578125" style="30"/>
    <col min="7424" max="7424" width="18.140625" style="30" customWidth="1"/>
    <col min="7425" max="7430" width="18.42578125" style="30" customWidth="1"/>
    <col min="7431" max="7435" width="14" style="30" customWidth="1"/>
    <col min="7436" max="7436" width="18.42578125" style="30" customWidth="1"/>
    <col min="7437" max="7440" width="14" style="30" customWidth="1"/>
    <col min="7441" max="7441" width="16.42578125" style="30" customWidth="1"/>
    <col min="7442" max="7442" width="20.5703125" style="30" customWidth="1"/>
    <col min="7443" max="7443" width="13.28515625" style="30" customWidth="1"/>
    <col min="7444" max="7445" width="14.42578125" style="30" customWidth="1"/>
    <col min="7446" max="7676" width="9.140625" style="30" customWidth="1"/>
    <col min="7677" max="7677" width="14" style="30" customWidth="1"/>
    <col min="7678" max="7679" width="16.42578125" style="30"/>
    <col min="7680" max="7680" width="18.140625" style="30" customWidth="1"/>
    <col min="7681" max="7686" width="18.42578125" style="30" customWidth="1"/>
    <col min="7687" max="7691" width="14" style="30" customWidth="1"/>
    <col min="7692" max="7692" width="18.42578125" style="30" customWidth="1"/>
    <col min="7693" max="7696" width="14" style="30" customWidth="1"/>
    <col min="7697" max="7697" width="16.42578125" style="30" customWidth="1"/>
    <col min="7698" max="7698" width="20.5703125" style="30" customWidth="1"/>
    <col min="7699" max="7699" width="13.28515625" style="30" customWidth="1"/>
    <col min="7700" max="7701" width="14.42578125" style="30" customWidth="1"/>
    <col min="7702" max="7932" width="9.140625" style="30" customWidth="1"/>
    <col min="7933" max="7933" width="14" style="30" customWidth="1"/>
    <col min="7934" max="7935" width="16.42578125" style="30"/>
    <col min="7936" max="7936" width="18.140625" style="30" customWidth="1"/>
    <col min="7937" max="7942" width="18.42578125" style="30" customWidth="1"/>
    <col min="7943" max="7947" width="14" style="30" customWidth="1"/>
    <col min="7948" max="7948" width="18.42578125" style="30" customWidth="1"/>
    <col min="7949" max="7952" width="14" style="30" customWidth="1"/>
    <col min="7953" max="7953" width="16.42578125" style="30" customWidth="1"/>
    <col min="7954" max="7954" width="20.5703125" style="30" customWidth="1"/>
    <col min="7955" max="7955" width="13.28515625" style="30" customWidth="1"/>
    <col min="7956" max="7957" width="14.42578125" style="30" customWidth="1"/>
    <col min="7958" max="8188" width="9.140625" style="30" customWidth="1"/>
    <col min="8189" max="8189" width="14" style="30" customWidth="1"/>
    <col min="8190" max="8191" width="16.42578125" style="30"/>
    <col min="8192" max="8192" width="18.140625" style="30" customWidth="1"/>
    <col min="8193" max="8198" width="18.42578125" style="30" customWidth="1"/>
    <col min="8199" max="8203" width="14" style="30" customWidth="1"/>
    <col min="8204" max="8204" width="18.42578125" style="30" customWidth="1"/>
    <col min="8205" max="8208" width="14" style="30" customWidth="1"/>
    <col min="8209" max="8209" width="16.42578125" style="30" customWidth="1"/>
    <col min="8210" max="8210" width="20.5703125" style="30" customWidth="1"/>
    <col min="8211" max="8211" width="13.28515625" style="30" customWidth="1"/>
    <col min="8212" max="8213" width="14.42578125" style="30" customWidth="1"/>
    <col min="8214" max="8444" width="9.140625" style="30" customWidth="1"/>
    <col min="8445" max="8445" width="14" style="30" customWidth="1"/>
    <col min="8446" max="8447" width="16.42578125" style="30"/>
    <col min="8448" max="8448" width="18.140625" style="30" customWidth="1"/>
    <col min="8449" max="8454" width="18.42578125" style="30" customWidth="1"/>
    <col min="8455" max="8459" width="14" style="30" customWidth="1"/>
    <col min="8460" max="8460" width="18.42578125" style="30" customWidth="1"/>
    <col min="8461" max="8464" width="14" style="30" customWidth="1"/>
    <col min="8465" max="8465" width="16.42578125" style="30" customWidth="1"/>
    <col min="8466" max="8466" width="20.5703125" style="30" customWidth="1"/>
    <col min="8467" max="8467" width="13.28515625" style="30" customWidth="1"/>
    <col min="8468" max="8469" width="14.42578125" style="30" customWidth="1"/>
    <col min="8470" max="8700" width="9.140625" style="30" customWidth="1"/>
    <col min="8701" max="8701" width="14" style="30" customWidth="1"/>
    <col min="8702" max="8703" width="16.42578125" style="30"/>
    <col min="8704" max="8704" width="18.140625" style="30" customWidth="1"/>
    <col min="8705" max="8710" width="18.42578125" style="30" customWidth="1"/>
    <col min="8711" max="8715" width="14" style="30" customWidth="1"/>
    <col min="8716" max="8716" width="18.42578125" style="30" customWidth="1"/>
    <col min="8717" max="8720" width="14" style="30" customWidth="1"/>
    <col min="8721" max="8721" width="16.42578125" style="30" customWidth="1"/>
    <col min="8722" max="8722" width="20.5703125" style="30" customWidth="1"/>
    <col min="8723" max="8723" width="13.28515625" style="30" customWidth="1"/>
    <col min="8724" max="8725" width="14.42578125" style="30" customWidth="1"/>
    <col min="8726" max="8956" width="9.140625" style="30" customWidth="1"/>
    <col min="8957" max="8957" width="14" style="30" customWidth="1"/>
    <col min="8958" max="8959" width="16.42578125" style="30"/>
    <col min="8960" max="8960" width="18.140625" style="30" customWidth="1"/>
    <col min="8961" max="8966" width="18.42578125" style="30" customWidth="1"/>
    <col min="8967" max="8971" width="14" style="30" customWidth="1"/>
    <col min="8972" max="8972" width="18.42578125" style="30" customWidth="1"/>
    <col min="8973" max="8976" width="14" style="30" customWidth="1"/>
    <col min="8977" max="8977" width="16.42578125" style="30" customWidth="1"/>
    <col min="8978" max="8978" width="20.5703125" style="30" customWidth="1"/>
    <col min="8979" max="8979" width="13.28515625" style="30" customWidth="1"/>
    <col min="8980" max="8981" width="14.42578125" style="30" customWidth="1"/>
    <col min="8982" max="9212" width="9.140625" style="30" customWidth="1"/>
    <col min="9213" max="9213" width="14" style="30" customWidth="1"/>
    <col min="9214" max="9215" width="16.42578125" style="30"/>
    <col min="9216" max="9216" width="18.140625" style="30" customWidth="1"/>
    <col min="9217" max="9222" width="18.42578125" style="30" customWidth="1"/>
    <col min="9223" max="9227" width="14" style="30" customWidth="1"/>
    <col min="9228" max="9228" width="18.42578125" style="30" customWidth="1"/>
    <col min="9229" max="9232" width="14" style="30" customWidth="1"/>
    <col min="9233" max="9233" width="16.42578125" style="30" customWidth="1"/>
    <col min="9234" max="9234" width="20.5703125" style="30" customWidth="1"/>
    <col min="9235" max="9235" width="13.28515625" style="30" customWidth="1"/>
    <col min="9236" max="9237" width="14.42578125" style="30" customWidth="1"/>
    <col min="9238" max="9468" width="9.140625" style="30" customWidth="1"/>
    <col min="9469" max="9469" width="14" style="30" customWidth="1"/>
    <col min="9470" max="9471" width="16.42578125" style="30"/>
    <col min="9472" max="9472" width="18.140625" style="30" customWidth="1"/>
    <col min="9473" max="9478" width="18.42578125" style="30" customWidth="1"/>
    <col min="9479" max="9483" width="14" style="30" customWidth="1"/>
    <col min="9484" max="9484" width="18.42578125" style="30" customWidth="1"/>
    <col min="9485" max="9488" width="14" style="30" customWidth="1"/>
    <col min="9489" max="9489" width="16.42578125" style="30" customWidth="1"/>
    <col min="9490" max="9490" width="20.5703125" style="30" customWidth="1"/>
    <col min="9491" max="9491" width="13.28515625" style="30" customWidth="1"/>
    <col min="9492" max="9493" width="14.42578125" style="30" customWidth="1"/>
    <col min="9494" max="9724" width="9.140625" style="30" customWidth="1"/>
    <col min="9725" max="9725" width="14" style="30" customWidth="1"/>
    <col min="9726" max="9727" width="16.42578125" style="30"/>
    <col min="9728" max="9728" width="18.140625" style="30" customWidth="1"/>
    <col min="9729" max="9734" width="18.42578125" style="30" customWidth="1"/>
    <col min="9735" max="9739" width="14" style="30" customWidth="1"/>
    <col min="9740" max="9740" width="18.42578125" style="30" customWidth="1"/>
    <col min="9741" max="9744" width="14" style="30" customWidth="1"/>
    <col min="9745" max="9745" width="16.42578125" style="30" customWidth="1"/>
    <col min="9746" max="9746" width="20.5703125" style="30" customWidth="1"/>
    <col min="9747" max="9747" width="13.28515625" style="30" customWidth="1"/>
    <col min="9748" max="9749" width="14.42578125" style="30" customWidth="1"/>
    <col min="9750" max="9980" width="9.140625" style="30" customWidth="1"/>
    <col min="9981" max="9981" width="14" style="30" customWidth="1"/>
    <col min="9982" max="9983" width="16.42578125" style="30"/>
    <col min="9984" max="9984" width="18.140625" style="30" customWidth="1"/>
    <col min="9985" max="9990" width="18.42578125" style="30" customWidth="1"/>
    <col min="9991" max="9995" width="14" style="30" customWidth="1"/>
    <col min="9996" max="9996" width="18.42578125" style="30" customWidth="1"/>
    <col min="9997" max="10000" width="14" style="30" customWidth="1"/>
    <col min="10001" max="10001" width="16.42578125" style="30" customWidth="1"/>
    <col min="10002" max="10002" width="20.5703125" style="30" customWidth="1"/>
    <col min="10003" max="10003" width="13.28515625" style="30" customWidth="1"/>
    <col min="10004" max="10005" width="14.42578125" style="30" customWidth="1"/>
    <col min="10006" max="10236" width="9.140625" style="30" customWidth="1"/>
    <col min="10237" max="10237" width="14" style="30" customWidth="1"/>
    <col min="10238" max="10239" width="16.42578125" style="30"/>
    <col min="10240" max="10240" width="18.140625" style="30" customWidth="1"/>
    <col min="10241" max="10246" width="18.42578125" style="30" customWidth="1"/>
    <col min="10247" max="10251" width="14" style="30" customWidth="1"/>
    <col min="10252" max="10252" width="18.42578125" style="30" customWidth="1"/>
    <col min="10253" max="10256" width="14" style="30" customWidth="1"/>
    <col min="10257" max="10257" width="16.42578125" style="30" customWidth="1"/>
    <col min="10258" max="10258" width="20.5703125" style="30" customWidth="1"/>
    <col min="10259" max="10259" width="13.28515625" style="30" customWidth="1"/>
    <col min="10260" max="10261" width="14.42578125" style="30" customWidth="1"/>
    <col min="10262" max="10492" width="9.140625" style="30" customWidth="1"/>
    <col min="10493" max="10493" width="14" style="30" customWidth="1"/>
    <col min="10494" max="10495" width="16.42578125" style="30"/>
    <col min="10496" max="10496" width="18.140625" style="30" customWidth="1"/>
    <col min="10497" max="10502" width="18.42578125" style="30" customWidth="1"/>
    <col min="10503" max="10507" width="14" style="30" customWidth="1"/>
    <col min="10508" max="10508" width="18.42578125" style="30" customWidth="1"/>
    <col min="10509" max="10512" width="14" style="30" customWidth="1"/>
    <col min="10513" max="10513" width="16.42578125" style="30" customWidth="1"/>
    <col min="10514" max="10514" width="20.5703125" style="30" customWidth="1"/>
    <col min="10515" max="10515" width="13.28515625" style="30" customWidth="1"/>
    <col min="10516" max="10517" width="14.42578125" style="30" customWidth="1"/>
    <col min="10518" max="10748" width="9.140625" style="30" customWidth="1"/>
    <col min="10749" max="10749" width="14" style="30" customWidth="1"/>
    <col min="10750" max="10751" width="16.42578125" style="30"/>
    <col min="10752" max="10752" width="18.140625" style="30" customWidth="1"/>
    <col min="10753" max="10758" width="18.42578125" style="30" customWidth="1"/>
    <col min="10759" max="10763" width="14" style="30" customWidth="1"/>
    <col min="10764" max="10764" width="18.42578125" style="30" customWidth="1"/>
    <col min="10765" max="10768" width="14" style="30" customWidth="1"/>
    <col min="10769" max="10769" width="16.42578125" style="30" customWidth="1"/>
    <col min="10770" max="10770" width="20.5703125" style="30" customWidth="1"/>
    <col min="10771" max="10771" width="13.28515625" style="30" customWidth="1"/>
    <col min="10772" max="10773" width="14.42578125" style="30" customWidth="1"/>
    <col min="10774" max="11004" width="9.140625" style="30" customWidth="1"/>
    <col min="11005" max="11005" width="14" style="30" customWidth="1"/>
    <col min="11006" max="11007" width="16.42578125" style="30"/>
    <col min="11008" max="11008" width="18.140625" style="30" customWidth="1"/>
    <col min="11009" max="11014" width="18.42578125" style="30" customWidth="1"/>
    <col min="11015" max="11019" width="14" style="30" customWidth="1"/>
    <col min="11020" max="11020" width="18.42578125" style="30" customWidth="1"/>
    <col min="11021" max="11024" width="14" style="30" customWidth="1"/>
    <col min="11025" max="11025" width="16.42578125" style="30" customWidth="1"/>
    <col min="11026" max="11026" width="20.5703125" style="30" customWidth="1"/>
    <col min="11027" max="11027" width="13.28515625" style="30" customWidth="1"/>
    <col min="11028" max="11029" width="14.42578125" style="30" customWidth="1"/>
    <col min="11030" max="11260" width="9.140625" style="30" customWidth="1"/>
    <col min="11261" max="11261" width="14" style="30" customWidth="1"/>
    <col min="11262" max="11263" width="16.42578125" style="30"/>
    <col min="11264" max="11264" width="18.140625" style="30" customWidth="1"/>
    <col min="11265" max="11270" width="18.42578125" style="30" customWidth="1"/>
    <col min="11271" max="11275" width="14" style="30" customWidth="1"/>
    <col min="11276" max="11276" width="18.42578125" style="30" customWidth="1"/>
    <col min="11277" max="11280" width="14" style="30" customWidth="1"/>
    <col min="11281" max="11281" width="16.42578125" style="30" customWidth="1"/>
    <col min="11282" max="11282" width="20.5703125" style="30" customWidth="1"/>
    <col min="11283" max="11283" width="13.28515625" style="30" customWidth="1"/>
    <col min="11284" max="11285" width="14.42578125" style="30" customWidth="1"/>
    <col min="11286" max="11516" width="9.140625" style="30" customWidth="1"/>
    <col min="11517" max="11517" width="14" style="30" customWidth="1"/>
    <col min="11518" max="11519" width="16.42578125" style="30"/>
    <col min="11520" max="11520" width="18.140625" style="30" customWidth="1"/>
    <col min="11521" max="11526" width="18.42578125" style="30" customWidth="1"/>
    <col min="11527" max="11531" width="14" style="30" customWidth="1"/>
    <col min="11532" max="11532" width="18.42578125" style="30" customWidth="1"/>
    <col min="11533" max="11536" width="14" style="30" customWidth="1"/>
    <col min="11537" max="11537" width="16.42578125" style="30" customWidth="1"/>
    <col min="11538" max="11538" width="20.5703125" style="30" customWidth="1"/>
    <col min="11539" max="11539" width="13.28515625" style="30" customWidth="1"/>
    <col min="11540" max="11541" width="14.42578125" style="30" customWidth="1"/>
    <col min="11542" max="11772" width="9.140625" style="30" customWidth="1"/>
    <col min="11773" max="11773" width="14" style="30" customWidth="1"/>
    <col min="11774" max="11775" width="16.42578125" style="30"/>
    <col min="11776" max="11776" width="18.140625" style="30" customWidth="1"/>
    <col min="11777" max="11782" width="18.42578125" style="30" customWidth="1"/>
    <col min="11783" max="11787" width="14" style="30" customWidth="1"/>
    <col min="11788" max="11788" width="18.42578125" style="30" customWidth="1"/>
    <col min="11789" max="11792" width="14" style="30" customWidth="1"/>
    <col min="11793" max="11793" width="16.42578125" style="30" customWidth="1"/>
    <col min="11794" max="11794" width="20.5703125" style="30" customWidth="1"/>
    <col min="11795" max="11795" width="13.28515625" style="30" customWidth="1"/>
    <col min="11796" max="11797" width="14.42578125" style="30" customWidth="1"/>
    <col min="11798" max="12028" width="9.140625" style="30" customWidth="1"/>
    <col min="12029" max="12029" width="14" style="30" customWidth="1"/>
    <col min="12030" max="12031" width="16.42578125" style="30"/>
    <col min="12032" max="12032" width="18.140625" style="30" customWidth="1"/>
    <col min="12033" max="12038" width="18.42578125" style="30" customWidth="1"/>
    <col min="12039" max="12043" width="14" style="30" customWidth="1"/>
    <col min="12044" max="12044" width="18.42578125" style="30" customWidth="1"/>
    <col min="12045" max="12048" width="14" style="30" customWidth="1"/>
    <col min="12049" max="12049" width="16.42578125" style="30" customWidth="1"/>
    <col min="12050" max="12050" width="20.5703125" style="30" customWidth="1"/>
    <col min="12051" max="12051" width="13.28515625" style="30" customWidth="1"/>
    <col min="12052" max="12053" width="14.42578125" style="30" customWidth="1"/>
    <col min="12054" max="12284" width="9.140625" style="30" customWidth="1"/>
    <col min="12285" max="12285" width="14" style="30" customWidth="1"/>
    <col min="12286" max="12287" width="16.42578125" style="30"/>
    <col min="12288" max="12288" width="18.140625" style="30" customWidth="1"/>
    <col min="12289" max="12294" width="18.42578125" style="30" customWidth="1"/>
    <col min="12295" max="12299" width="14" style="30" customWidth="1"/>
    <col min="12300" max="12300" width="18.42578125" style="30" customWidth="1"/>
    <col min="12301" max="12304" width="14" style="30" customWidth="1"/>
    <col min="12305" max="12305" width="16.42578125" style="30" customWidth="1"/>
    <col min="12306" max="12306" width="20.5703125" style="30" customWidth="1"/>
    <col min="12307" max="12307" width="13.28515625" style="30" customWidth="1"/>
    <col min="12308" max="12309" width="14.42578125" style="30" customWidth="1"/>
    <col min="12310" max="12540" width="9.140625" style="30" customWidth="1"/>
    <col min="12541" max="12541" width="14" style="30" customWidth="1"/>
    <col min="12542" max="12543" width="16.42578125" style="30"/>
    <col min="12544" max="12544" width="18.140625" style="30" customWidth="1"/>
    <col min="12545" max="12550" width="18.42578125" style="30" customWidth="1"/>
    <col min="12551" max="12555" width="14" style="30" customWidth="1"/>
    <col min="12556" max="12556" width="18.42578125" style="30" customWidth="1"/>
    <col min="12557" max="12560" width="14" style="30" customWidth="1"/>
    <col min="12561" max="12561" width="16.42578125" style="30" customWidth="1"/>
    <col min="12562" max="12562" width="20.5703125" style="30" customWidth="1"/>
    <col min="12563" max="12563" width="13.28515625" style="30" customWidth="1"/>
    <col min="12564" max="12565" width="14.42578125" style="30" customWidth="1"/>
    <col min="12566" max="12796" width="9.140625" style="30" customWidth="1"/>
    <col min="12797" max="12797" width="14" style="30" customWidth="1"/>
    <col min="12798" max="12799" width="16.42578125" style="30"/>
    <col min="12800" max="12800" width="18.140625" style="30" customWidth="1"/>
    <col min="12801" max="12806" width="18.42578125" style="30" customWidth="1"/>
    <col min="12807" max="12811" width="14" style="30" customWidth="1"/>
    <col min="12812" max="12812" width="18.42578125" style="30" customWidth="1"/>
    <col min="12813" max="12816" width="14" style="30" customWidth="1"/>
    <col min="12817" max="12817" width="16.42578125" style="30" customWidth="1"/>
    <col min="12818" max="12818" width="20.5703125" style="30" customWidth="1"/>
    <col min="12819" max="12819" width="13.28515625" style="30" customWidth="1"/>
    <col min="12820" max="12821" width="14.42578125" style="30" customWidth="1"/>
    <col min="12822" max="13052" width="9.140625" style="30" customWidth="1"/>
    <col min="13053" max="13053" width="14" style="30" customWidth="1"/>
    <col min="13054" max="13055" width="16.42578125" style="30"/>
    <col min="13056" max="13056" width="18.140625" style="30" customWidth="1"/>
    <col min="13057" max="13062" width="18.42578125" style="30" customWidth="1"/>
    <col min="13063" max="13067" width="14" style="30" customWidth="1"/>
    <col min="13068" max="13068" width="18.42578125" style="30" customWidth="1"/>
    <col min="13069" max="13072" width="14" style="30" customWidth="1"/>
    <col min="13073" max="13073" width="16.42578125" style="30" customWidth="1"/>
    <col min="13074" max="13074" width="20.5703125" style="30" customWidth="1"/>
    <col min="13075" max="13075" width="13.28515625" style="30" customWidth="1"/>
    <col min="13076" max="13077" width="14.42578125" style="30" customWidth="1"/>
    <col min="13078" max="13308" width="9.140625" style="30" customWidth="1"/>
    <col min="13309" max="13309" width="14" style="30" customWidth="1"/>
    <col min="13310" max="13311" width="16.42578125" style="30"/>
    <col min="13312" max="13312" width="18.140625" style="30" customWidth="1"/>
    <col min="13313" max="13318" width="18.42578125" style="30" customWidth="1"/>
    <col min="13319" max="13323" width="14" style="30" customWidth="1"/>
    <col min="13324" max="13324" width="18.42578125" style="30" customWidth="1"/>
    <col min="13325" max="13328" width="14" style="30" customWidth="1"/>
    <col min="13329" max="13329" width="16.42578125" style="30" customWidth="1"/>
    <col min="13330" max="13330" width="20.5703125" style="30" customWidth="1"/>
    <col min="13331" max="13331" width="13.28515625" style="30" customWidth="1"/>
    <col min="13332" max="13333" width="14.42578125" style="30" customWidth="1"/>
    <col min="13334" max="13564" width="9.140625" style="30" customWidth="1"/>
    <col min="13565" max="13565" width="14" style="30" customWidth="1"/>
    <col min="13566" max="13567" width="16.42578125" style="30"/>
    <col min="13568" max="13568" width="18.140625" style="30" customWidth="1"/>
    <col min="13569" max="13574" width="18.42578125" style="30" customWidth="1"/>
    <col min="13575" max="13579" width="14" style="30" customWidth="1"/>
    <col min="13580" max="13580" width="18.42578125" style="30" customWidth="1"/>
    <col min="13581" max="13584" width="14" style="30" customWidth="1"/>
    <col min="13585" max="13585" width="16.42578125" style="30" customWidth="1"/>
    <col min="13586" max="13586" width="20.5703125" style="30" customWidth="1"/>
    <col min="13587" max="13587" width="13.28515625" style="30" customWidth="1"/>
    <col min="13588" max="13589" width="14.42578125" style="30" customWidth="1"/>
    <col min="13590" max="13820" width="9.140625" style="30" customWidth="1"/>
    <col min="13821" max="13821" width="14" style="30" customWidth="1"/>
    <col min="13822" max="13823" width="16.42578125" style="30"/>
    <col min="13824" max="13824" width="18.140625" style="30" customWidth="1"/>
    <col min="13825" max="13830" width="18.42578125" style="30" customWidth="1"/>
    <col min="13831" max="13835" width="14" style="30" customWidth="1"/>
    <col min="13836" max="13836" width="18.42578125" style="30" customWidth="1"/>
    <col min="13837" max="13840" width="14" style="30" customWidth="1"/>
    <col min="13841" max="13841" width="16.42578125" style="30" customWidth="1"/>
    <col min="13842" max="13842" width="20.5703125" style="30" customWidth="1"/>
    <col min="13843" max="13843" width="13.28515625" style="30" customWidth="1"/>
    <col min="13844" max="13845" width="14.42578125" style="30" customWidth="1"/>
    <col min="13846" max="14076" width="9.140625" style="30" customWidth="1"/>
    <col min="14077" max="14077" width="14" style="30" customWidth="1"/>
    <col min="14078" max="14079" width="16.42578125" style="30"/>
    <col min="14080" max="14080" width="18.140625" style="30" customWidth="1"/>
    <col min="14081" max="14086" width="18.42578125" style="30" customWidth="1"/>
    <col min="14087" max="14091" width="14" style="30" customWidth="1"/>
    <col min="14092" max="14092" width="18.42578125" style="30" customWidth="1"/>
    <col min="14093" max="14096" width="14" style="30" customWidth="1"/>
    <col min="14097" max="14097" width="16.42578125" style="30" customWidth="1"/>
    <col min="14098" max="14098" width="20.5703125" style="30" customWidth="1"/>
    <col min="14099" max="14099" width="13.28515625" style="30" customWidth="1"/>
    <col min="14100" max="14101" width="14.42578125" style="30" customWidth="1"/>
    <col min="14102" max="14332" width="9.140625" style="30" customWidth="1"/>
    <col min="14333" max="14333" width="14" style="30" customWidth="1"/>
    <col min="14334" max="14335" width="16.42578125" style="30"/>
    <col min="14336" max="14336" width="18.140625" style="30" customWidth="1"/>
    <col min="14337" max="14342" width="18.42578125" style="30" customWidth="1"/>
    <col min="14343" max="14347" width="14" style="30" customWidth="1"/>
    <col min="14348" max="14348" width="18.42578125" style="30" customWidth="1"/>
    <col min="14349" max="14352" width="14" style="30" customWidth="1"/>
    <col min="14353" max="14353" width="16.42578125" style="30" customWidth="1"/>
    <col min="14354" max="14354" width="20.5703125" style="30" customWidth="1"/>
    <col min="14355" max="14355" width="13.28515625" style="30" customWidth="1"/>
    <col min="14356" max="14357" width="14.42578125" style="30" customWidth="1"/>
    <col min="14358" max="14588" width="9.140625" style="30" customWidth="1"/>
    <col min="14589" max="14589" width="14" style="30" customWidth="1"/>
    <col min="14590" max="14591" width="16.42578125" style="30"/>
    <col min="14592" max="14592" width="18.140625" style="30" customWidth="1"/>
    <col min="14593" max="14598" width="18.42578125" style="30" customWidth="1"/>
    <col min="14599" max="14603" width="14" style="30" customWidth="1"/>
    <col min="14604" max="14604" width="18.42578125" style="30" customWidth="1"/>
    <col min="14605" max="14608" width="14" style="30" customWidth="1"/>
    <col min="14609" max="14609" width="16.42578125" style="30" customWidth="1"/>
    <col min="14610" max="14610" width="20.5703125" style="30" customWidth="1"/>
    <col min="14611" max="14611" width="13.28515625" style="30" customWidth="1"/>
    <col min="14612" max="14613" width="14.42578125" style="30" customWidth="1"/>
    <col min="14614" max="14844" width="9.140625" style="30" customWidth="1"/>
    <col min="14845" max="14845" width="14" style="30" customWidth="1"/>
    <col min="14846" max="14847" width="16.42578125" style="30"/>
    <col min="14848" max="14848" width="18.140625" style="30" customWidth="1"/>
    <col min="14849" max="14854" width="18.42578125" style="30" customWidth="1"/>
    <col min="14855" max="14859" width="14" style="30" customWidth="1"/>
    <col min="14860" max="14860" width="18.42578125" style="30" customWidth="1"/>
    <col min="14861" max="14864" width="14" style="30" customWidth="1"/>
    <col min="14865" max="14865" width="16.42578125" style="30" customWidth="1"/>
    <col min="14866" max="14866" width="20.5703125" style="30" customWidth="1"/>
    <col min="14867" max="14867" width="13.28515625" style="30" customWidth="1"/>
    <col min="14868" max="14869" width="14.42578125" style="30" customWidth="1"/>
    <col min="14870" max="15100" width="9.140625" style="30" customWidth="1"/>
    <col min="15101" max="15101" width="14" style="30" customWidth="1"/>
    <col min="15102" max="15103" width="16.42578125" style="30"/>
    <col min="15104" max="15104" width="18.140625" style="30" customWidth="1"/>
    <col min="15105" max="15110" width="18.42578125" style="30" customWidth="1"/>
    <col min="15111" max="15115" width="14" style="30" customWidth="1"/>
    <col min="15116" max="15116" width="18.42578125" style="30" customWidth="1"/>
    <col min="15117" max="15120" width="14" style="30" customWidth="1"/>
    <col min="15121" max="15121" width="16.42578125" style="30" customWidth="1"/>
    <col min="15122" max="15122" width="20.5703125" style="30" customWidth="1"/>
    <col min="15123" max="15123" width="13.28515625" style="30" customWidth="1"/>
    <col min="15124" max="15125" width="14.42578125" style="30" customWidth="1"/>
    <col min="15126" max="15356" width="9.140625" style="30" customWidth="1"/>
    <col min="15357" max="15357" width="14" style="30" customWidth="1"/>
    <col min="15358" max="15359" width="16.42578125" style="30"/>
    <col min="15360" max="15360" width="18.140625" style="30" customWidth="1"/>
    <col min="15361" max="15366" width="18.42578125" style="30" customWidth="1"/>
    <col min="15367" max="15371" width="14" style="30" customWidth="1"/>
    <col min="15372" max="15372" width="18.42578125" style="30" customWidth="1"/>
    <col min="15373" max="15376" width="14" style="30" customWidth="1"/>
    <col min="15377" max="15377" width="16.42578125" style="30" customWidth="1"/>
    <col min="15378" max="15378" width="20.5703125" style="30" customWidth="1"/>
    <col min="15379" max="15379" width="13.28515625" style="30" customWidth="1"/>
    <col min="15380" max="15381" width="14.42578125" style="30" customWidth="1"/>
    <col min="15382" max="15612" width="9.140625" style="30" customWidth="1"/>
    <col min="15613" max="15613" width="14" style="30" customWidth="1"/>
    <col min="15614" max="15615" width="16.42578125" style="30"/>
    <col min="15616" max="15616" width="18.140625" style="30" customWidth="1"/>
    <col min="15617" max="15622" width="18.42578125" style="30" customWidth="1"/>
    <col min="15623" max="15627" width="14" style="30" customWidth="1"/>
    <col min="15628" max="15628" width="18.42578125" style="30" customWidth="1"/>
    <col min="15629" max="15632" width="14" style="30" customWidth="1"/>
    <col min="15633" max="15633" width="16.42578125" style="30" customWidth="1"/>
    <col min="15634" max="15634" width="20.5703125" style="30" customWidth="1"/>
    <col min="15635" max="15635" width="13.28515625" style="30" customWidth="1"/>
    <col min="15636" max="15637" width="14.42578125" style="30" customWidth="1"/>
    <col min="15638" max="15868" width="9.140625" style="30" customWidth="1"/>
    <col min="15869" max="15869" width="14" style="30" customWidth="1"/>
    <col min="15870" max="15871" width="16.42578125" style="30"/>
    <col min="15872" max="15872" width="18.140625" style="30" customWidth="1"/>
    <col min="15873" max="15878" width="18.42578125" style="30" customWidth="1"/>
    <col min="15879" max="15883" width="14" style="30" customWidth="1"/>
    <col min="15884" max="15884" width="18.42578125" style="30" customWidth="1"/>
    <col min="15885" max="15888" width="14" style="30" customWidth="1"/>
    <col min="15889" max="15889" width="16.42578125" style="30" customWidth="1"/>
    <col min="15890" max="15890" width="20.5703125" style="30" customWidth="1"/>
    <col min="15891" max="15891" width="13.28515625" style="30" customWidth="1"/>
    <col min="15892" max="15893" width="14.42578125" style="30" customWidth="1"/>
    <col min="15894" max="16124" width="9.140625" style="30" customWidth="1"/>
    <col min="16125" max="16125" width="14" style="30" customWidth="1"/>
    <col min="16126" max="16127" width="16.42578125" style="30"/>
    <col min="16128" max="16128" width="18.140625" style="30" customWidth="1"/>
    <col min="16129" max="16134" width="18.42578125" style="30" customWidth="1"/>
    <col min="16135" max="16139" width="14" style="30" customWidth="1"/>
    <col min="16140" max="16140" width="18.42578125" style="30" customWidth="1"/>
    <col min="16141" max="16144" width="14" style="30" customWidth="1"/>
    <col min="16145" max="16145" width="16.42578125" style="30" customWidth="1"/>
    <col min="16146" max="16146" width="20.5703125" style="30" customWidth="1"/>
    <col min="16147" max="16147" width="13.28515625" style="30" customWidth="1"/>
    <col min="16148" max="16149" width="14.42578125" style="30" customWidth="1"/>
    <col min="16150" max="16380" width="9.140625" style="30" customWidth="1"/>
    <col min="16381" max="16381" width="14" style="30" customWidth="1"/>
    <col min="16382" max="16384" width="16.42578125" style="30"/>
  </cols>
  <sheetData>
    <row r="1" spans="1:21" ht="37.5" customHeight="1" thickBot="1" x14ac:dyDescent="0.3">
      <c r="A1" s="245" t="s">
        <v>77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58"/>
    </row>
    <row r="2" spans="1:21" s="27" customFormat="1" ht="20.25" customHeight="1" thickBot="1" x14ac:dyDescent="0.3">
      <c r="A2" s="249" t="s">
        <v>52</v>
      </c>
      <c r="B2" s="251" t="s">
        <v>53</v>
      </c>
      <c r="C2" s="253" t="s">
        <v>54</v>
      </c>
      <c r="D2" s="254"/>
      <c r="E2" s="254"/>
      <c r="F2" s="255"/>
      <c r="G2" s="256" t="s">
        <v>55</v>
      </c>
      <c r="H2" s="240" t="s">
        <v>56</v>
      </c>
      <c r="I2" s="234" t="s">
        <v>57</v>
      </c>
      <c r="J2" s="235"/>
      <c r="K2" s="248" t="s">
        <v>58</v>
      </c>
      <c r="L2" s="248"/>
      <c r="M2" s="248"/>
      <c r="N2" s="248"/>
      <c r="O2" s="248"/>
      <c r="P2" s="248"/>
      <c r="Q2" s="248"/>
      <c r="R2" s="248"/>
      <c r="S2" s="248"/>
      <c r="T2" s="43"/>
      <c r="U2" s="44"/>
    </row>
    <row r="3" spans="1:21" s="27" customFormat="1" ht="60.75" thickBot="1" x14ac:dyDescent="0.3">
      <c r="A3" s="250"/>
      <c r="B3" s="252"/>
      <c r="C3" s="33" t="s">
        <v>59</v>
      </c>
      <c r="D3" s="34" t="s">
        <v>60</v>
      </c>
      <c r="E3" s="34" t="s">
        <v>61</v>
      </c>
      <c r="F3" s="34" t="s">
        <v>62</v>
      </c>
      <c r="G3" s="257"/>
      <c r="H3" s="241"/>
      <c r="I3" s="236"/>
      <c r="J3" s="237"/>
      <c r="K3" s="33" t="s">
        <v>63</v>
      </c>
      <c r="L3" s="34" t="s">
        <v>64</v>
      </c>
      <c r="M3" s="34" t="s">
        <v>65</v>
      </c>
      <c r="N3" s="34" t="s">
        <v>61</v>
      </c>
      <c r="O3" s="34" t="s">
        <v>62</v>
      </c>
      <c r="P3" s="34" t="s">
        <v>66</v>
      </c>
      <c r="Q3" s="34" t="s">
        <v>67</v>
      </c>
      <c r="R3" s="34" t="s">
        <v>68</v>
      </c>
      <c r="S3" s="41" t="s">
        <v>69</v>
      </c>
      <c r="T3" s="45" t="s">
        <v>80</v>
      </c>
      <c r="U3" s="46" t="s">
        <v>81</v>
      </c>
    </row>
    <row r="4" spans="1:21" ht="21" customHeight="1" x14ac:dyDescent="0.25">
      <c r="A4" s="35" t="s">
        <v>70</v>
      </c>
      <c r="B4" s="28">
        <v>638458.18683293008</v>
      </c>
      <c r="C4" s="29">
        <v>8908.7642630700011</v>
      </c>
      <c r="D4" s="29">
        <v>2231321.7556377104</v>
      </c>
      <c r="E4" s="29">
        <v>3493387.4512993097</v>
      </c>
      <c r="F4" s="29">
        <v>393234.86119856994</v>
      </c>
      <c r="G4" s="29">
        <v>622266.74474214017</v>
      </c>
      <c r="H4" s="29">
        <v>1019773.8885079201</v>
      </c>
      <c r="I4" s="238">
        <v>1363200.7471799001</v>
      </c>
      <c r="J4" s="239"/>
      <c r="K4" s="29">
        <v>596398.98603270983</v>
      </c>
      <c r="L4" s="29">
        <v>1123916.9353864801</v>
      </c>
      <c r="M4" s="29">
        <v>82765.991884809991</v>
      </c>
      <c r="N4" s="29">
        <v>1126092.4606677501</v>
      </c>
      <c r="O4" s="29">
        <v>305211.57163008</v>
      </c>
      <c r="P4" s="29">
        <v>976492.68294815009</v>
      </c>
      <c r="Q4" s="29">
        <v>590274.67749509995</v>
      </c>
      <c r="R4" s="29">
        <v>298329.86075523001</v>
      </c>
      <c r="S4" s="28">
        <v>342989.45168015029</v>
      </c>
      <c r="T4" s="47">
        <f>SUM(B4:S4)</f>
        <v>15213025.018142009</v>
      </c>
      <c r="U4" s="48"/>
    </row>
    <row r="5" spans="1:21" ht="21" customHeight="1" x14ac:dyDescent="0.25">
      <c r="A5" s="36" t="s">
        <v>71</v>
      </c>
      <c r="B5" s="31">
        <v>636075.51969095983</v>
      </c>
      <c r="C5" s="29">
        <v>8663.4269977000004</v>
      </c>
      <c r="D5" s="29">
        <v>2318168.6297248895</v>
      </c>
      <c r="E5" s="29">
        <v>3329468.72774198</v>
      </c>
      <c r="F5" s="29">
        <v>335537.07975365</v>
      </c>
      <c r="G5" s="29">
        <v>664870.37185132015</v>
      </c>
      <c r="H5" s="29">
        <v>994182.55436832004</v>
      </c>
      <c r="I5" s="238">
        <v>1323643.1567597298</v>
      </c>
      <c r="J5" s="239"/>
      <c r="K5" s="29">
        <v>582960.4711585698</v>
      </c>
      <c r="L5" s="29">
        <v>1131299.6108509901</v>
      </c>
      <c r="M5" s="29">
        <v>60376.996759220005</v>
      </c>
      <c r="N5" s="29">
        <v>1061733.82039418</v>
      </c>
      <c r="O5" s="29">
        <v>295457.17542297998</v>
      </c>
      <c r="P5" s="29">
        <v>1015494.8871833199</v>
      </c>
      <c r="Q5" s="29">
        <v>689204.69722873985</v>
      </c>
      <c r="R5" s="29">
        <v>317069.43195581011</v>
      </c>
      <c r="S5" s="28">
        <v>368652.47390965017</v>
      </c>
      <c r="T5" s="47">
        <f t="shared" ref="T5:T11" si="0">SUM(B5:S5)</f>
        <v>15132859.031752009</v>
      </c>
      <c r="U5" s="49">
        <f t="shared" ref="U5:U11" si="1">(T5-T4)/T4*100</f>
        <v>-0.52695625159624571</v>
      </c>
    </row>
    <row r="6" spans="1:21" ht="21" customHeight="1" x14ac:dyDescent="0.25">
      <c r="A6" s="36" t="s">
        <v>72</v>
      </c>
      <c r="B6" s="31">
        <v>673192.96832999995</v>
      </c>
      <c r="C6" s="29">
        <v>11418.252398160001</v>
      </c>
      <c r="D6" s="29">
        <v>2565488.05564823</v>
      </c>
      <c r="E6" s="29">
        <v>3385983.6417853003</v>
      </c>
      <c r="F6" s="29">
        <v>345698.13927538</v>
      </c>
      <c r="G6" s="29">
        <v>722631.68732869008</v>
      </c>
      <c r="H6" s="29">
        <v>1098475.3373300801</v>
      </c>
      <c r="I6" s="238">
        <v>1349618.0210358598</v>
      </c>
      <c r="J6" s="239"/>
      <c r="K6" s="29">
        <v>588678.98944494012</v>
      </c>
      <c r="L6" s="29">
        <v>1107594.1066993799</v>
      </c>
      <c r="M6" s="29">
        <v>57946.212938159995</v>
      </c>
      <c r="N6" s="29">
        <v>1161584.6197382701</v>
      </c>
      <c r="O6" s="29">
        <v>287128.10068394005</v>
      </c>
      <c r="P6" s="29">
        <v>1377435.1832087799</v>
      </c>
      <c r="Q6" s="29">
        <v>811144.34784771001</v>
      </c>
      <c r="R6" s="29">
        <v>331616.22216334002</v>
      </c>
      <c r="S6" s="42">
        <v>375411.70836777048</v>
      </c>
      <c r="T6" s="47">
        <f t="shared" si="0"/>
        <v>16251045.594223989</v>
      </c>
      <c r="U6" s="49">
        <f t="shared" si="1"/>
        <v>7.3891295764123832</v>
      </c>
    </row>
    <row r="7" spans="1:21" ht="21" customHeight="1" x14ac:dyDescent="0.25">
      <c r="A7" s="36" t="s">
        <v>73</v>
      </c>
      <c r="B7" s="31">
        <v>772375.38934674009</v>
      </c>
      <c r="C7" s="29">
        <v>11309.66766293</v>
      </c>
      <c r="D7" s="29">
        <v>2622539.7771676099</v>
      </c>
      <c r="E7" s="29">
        <v>3416254.5441063899</v>
      </c>
      <c r="F7" s="29">
        <v>373218.32033646997</v>
      </c>
      <c r="G7" s="29">
        <v>723147.75093847013</v>
      </c>
      <c r="H7" s="29">
        <v>1247374.3199694701</v>
      </c>
      <c r="I7" s="238">
        <v>1539224.7136886099</v>
      </c>
      <c r="J7" s="239"/>
      <c r="K7" s="29">
        <v>604972.89775861008</v>
      </c>
      <c r="L7" s="29">
        <v>1272063.84280877</v>
      </c>
      <c r="M7" s="29">
        <v>58378.682313870006</v>
      </c>
      <c r="N7" s="29">
        <v>1162529.0097850699</v>
      </c>
      <c r="O7" s="29">
        <v>298232.96477046004</v>
      </c>
      <c r="P7" s="29">
        <v>1430065.0490001801</v>
      </c>
      <c r="Q7" s="29">
        <v>882938.35051726014</v>
      </c>
      <c r="R7" s="29">
        <v>396198.85054022999</v>
      </c>
      <c r="S7" s="42">
        <v>376941.58404824004</v>
      </c>
      <c r="T7" s="47">
        <f t="shared" si="0"/>
        <v>17187765.714759383</v>
      </c>
      <c r="U7" s="49">
        <f t="shared" si="1"/>
        <v>5.7640606267717747</v>
      </c>
    </row>
    <row r="8" spans="1:21" ht="21" customHeight="1" x14ac:dyDescent="0.25">
      <c r="A8" s="36" t="s">
        <v>74</v>
      </c>
      <c r="B8" s="31">
        <v>853270.08</v>
      </c>
      <c r="C8" s="29">
        <v>10983.7</v>
      </c>
      <c r="D8" s="29">
        <v>2992187.39</v>
      </c>
      <c r="E8" s="29">
        <v>3601608.81</v>
      </c>
      <c r="F8" s="29">
        <v>393382.93</v>
      </c>
      <c r="G8" s="29">
        <v>803111.73</v>
      </c>
      <c r="H8" s="29">
        <v>1272826.7</v>
      </c>
      <c r="I8" s="238">
        <v>1519925.48</v>
      </c>
      <c r="J8" s="239"/>
      <c r="K8" s="29">
        <v>651625.87</v>
      </c>
      <c r="L8" s="29">
        <v>1315349.79</v>
      </c>
      <c r="M8" s="29">
        <v>71402.350000000006</v>
      </c>
      <c r="N8" s="29">
        <v>1255212.08</v>
      </c>
      <c r="O8" s="29">
        <v>311939.51</v>
      </c>
      <c r="P8" s="29">
        <v>1672647.64</v>
      </c>
      <c r="Q8" s="29">
        <v>912535.62</v>
      </c>
      <c r="R8" s="29">
        <v>435620.29</v>
      </c>
      <c r="S8" s="42">
        <v>413598.57</v>
      </c>
      <c r="T8" s="47">
        <f t="shared" si="0"/>
        <v>18487228.539999999</v>
      </c>
      <c r="U8" s="49">
        <f t="shared" si="1"/>
        <v>7.5603941012807043</v>
      </c>
    </row>
    <row r="9" spans="1:21" ht="21" customHeight="1" x14ac:dyDescent="0.25">
      <c r="A9" s="36" t="s">
        <v>75</v>
      </c>
      <c r="B9" s="31">
        <v>903704.06486589997</v>
      </c>
      <c r="C9" s="29">
        <v>11955.589668800001</v>
      </c>
      <c r="D9" s="29">
        <v>3069483.8918893607</v>
      </c>
      <c r="E9" s="29">
        <v>3615525.2650922597</v>
      </c>
      <c r="F9" s="29">
        <v>395854.45177551999</v>
      </c>
      <c r="G9" s="29">
        <v>859160.04695711983</v>
      </c>
      <c r="H9" s="29">
        <v>1232414.5104389002</v>
      </c>
      <c r="I9" s="238">
        <v>1503193.5070659399</v>
      </c>
      <c r="J9" s="239"/>
      <c r="K9" s="29">
        <v>666728.43809667998</v>
      </c>
      <c r="L9" s="29">
        <v>1369870.2250918101</v>
      </c>
      <c r="M9" s="29">
        <v>68519.14184525999</v>
      </c>
      <c r="N9" s="29">
        <v>1327961.04973745</v>
      </c>
      <c r="O9" s="29">
        <v>317079.21432919009</v>
      </c>
      <c r="P9" s="29">
        <v>1644834.50917339</v>
      </c>
      <c r="Q9" s="29">
        <v>955679.28502430988</v>
      </c>
      <c r="R9" s="29">
        <v>467516.6542358399</v>
      </c>
      <c r="S9" s="42">
        <v>408423.57327203971</v>
      </c>
      <c r="T9" s="47">
        <f t="shared" si="0"/>
        <v>18817903.418559771</v>
      </c>
      <c r="U9" s="49">
        <f t="shared" si="1"/>
        <v>1.7886665805223605</v>
      </c>
    </row>
    <row r="10" spans="1:21" s="54" customFormat="1" ht="21" customHeight="1" x14ac:dyDescent="0.25">
      <c r="A10" s="68" t="s">
        <v>76</v>
      </c>
      <c r="B10" s="69">
        <v>932757.65368261014</v>
      </c>
      <c r="C10" s="70">
        <v>11464.611673580001</v>
      </c>
      <c r="D10" s="70">
        <v>3032693.6547135306</v>
      </c>
      <c r="E10" s="70">
        <v>3738681.7590678902</v>
      </c>
      <c r="F10" s="70">
        <v>415999.18682833004</v>
      </c>
      <c r="G10" s="70">
        <v>940543.34742685</v>
      </c>
      <c r="H10" s="70">
        <v>1265067.5061539903</v>
      </c>
      <c r="I10" s="246">
        <v>1596654.0220883193</v>
      </c>
      <c r="J10" s="247"/>
      <c r="K10" s="70">
        <v>673624.8006932399</v>
      </c>
      <c r="L10" s="70">
        <v>1401597.0788201997</v>
      </c>
      <c r="M10" s="70">
        <v>72997.567788469998</v>
      </c>
      <c r="N10" s="70">
        <v>1383316.4787977801</v>
      </c>
      <c r="O10" s="70">
        <v>316692.85461361997</v>
      </c>
      <c r="P10" s="70">
        <v>1675757.1510354199</v>
      </c>
      <c r="Q10" s="70">
        <v>961295.42223368993</v>
      </c>
      <c r="R10" s="70">
        <v>503951.01768469007</v>
      </c>
      <c r="S10" s="71">
        <v>944282.94472226128</v>
      </c>
      <c r="T10" s="72">
        <f t="shared" si="0"/>
        <v>19867377.05802447</v>
      </c>
      <c r="U10" s="73">
        <f t="shared" si="1"/>
        <v>5.576995567049309</v>
      </c>
    </row>
    <row r="11" spans="1:21" s="67" customFormat="1" ht="21" customHeight="1" x14ac:dyDescent="0.25">
      <c r="A11" s="74" t="s">
        <v>95</v>
      </c>
      <c r="B11" s="75">
        <v>1049678.39517919</v>
      </c>
      <c r="C11" s="75">
        <v>11875.247482999999</v>
      </c>
      <c r="D11" s="75">
        <v>3191371.7245720811</v>
      </c>
      <c r="E11" s="75">
        <v>3930142.0235527009</v>
      </c>
      <c r="F11" s="75">
        <v>443374.97104859003</v>
      </c>
      <c r="G11" s="75">
        <v>965188.00132501009</v>
      </c>
      <c r="H11" s="75">
        <v>1343587.2548299702</v>
      </c>
      <c r="I11" s="244">
        <v>1774033.1054686203</v>
      </c>
      <c r="J11" s="244"/>
      <c r="K11" s="75">
        <v>654718.52423418011</v>
      </c>
      <c r="L11" s="75">
        <v>1464009.3626426698</v>
      </c>
      <c r="M11" s="75">
        <v>80211.184294850013</v>
      </c>
      <c r="N11" s="75">
        <v>1254298.2650944002</v>
      </c>
      <c r="O11" s="75">
        <v>319852.70931597002</v>
      </c>
      <c r="P11" s="75">
        <v>1863297.7842480901</v>
      </c>
      <c r="Q11" s="75">
        <v>1018164.3139892002</v>
      </c>
      <c r="R11" s="75">
        <v>543299.07139957009</v>
      </c>
      <c r="S11" s="75">
        <v>466386.33643892035</v>
      </c>
      <c r="T11" s="76">
        <f t="shared" si="0"/>
        <v>20373488.27511701</v>
      </c>
      <c r="U11" s="77">
        <f t="shared" si="1"/>
        <v>2.5474485918015075</v>
      </c>
    </row>
    <row r="12" spans="1:21" x14ac:dyDescent="0.25">
      <c r="A12" s="37"/>
      <c r="B12" s="38"/>
      <c r="C12" s="38"/>
      <c r="D12" s="38"/>
      <c r="E12" s="38"/>
      <c r="F12" s="38"/>
      <c r="G12" s="39"/>
      <c r="H12" s="39"/>
      <c r="I12" s="39"/>
      <c r="J12" s="40"/>
      <c r="L12" s="40"/>
      <c r="M12" s="40"/>
      <c r="N12" s="40"/>
      <c r="O12" s="40"/>
      <c r="P12" s="40"/>
      <c r="Q12" s="39"/>
    </row>
    <row r="13" spans="1:21" ht="38.25" customHeight="1" x14ac:dyDescent="0.25">
      <c r="A13" s="233" t="s">
        <v>79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57"/>
      <c r="N13" s="57"/>
      <c r="O13" s="57"/>
      <c r="P13" s="57"/>
      <c r="Q13" s="58"/>
      <c r="R13" s="59"/>
      <c r="S13" s="59"/>
      <c r="T13" s="59"/>
    </row>
    <row r="14" spans="1:21" x14ac:dyDescent="0.25">
      <c r="A14" s="232" t="s">
        <v>52</v>
      </c>
      <c r="B14" s="232" t="s">
        <v>53</v>
      </c>
      <c r="C14" s="242" t="s">
        <v>54</v>
      </c>
      <c r="D14" s="242"/>
      <c r="E14" s="242"/>
      <c r="F14" s="242"/>
      <c r="G14" s="232" t="s">
        <v>55</v>
      </c>
      <c r="H14" s="243" t="s">
        <v>56</v>
      </c>
      <c r="I14" s="232" t="s">
        <v>57</v>
      </c>
      <c r="J14" s="232"/>
      <c r="K14" s="232" t="s">
        <v>58</v>
      </c>
      <c r="L14" s="232"/>
      <c r="M14" s="232"/>
      <c r="N14" s="232"/>
      <c r="O14" s="232"/>
      <c r="P14" s="232"/>
      <c r="Q14" s="232"/>
      <c r="R14" s="232"/>
      <c r="S14" s="232"/>
      <c r="T14" s="60"/>
    </row>
    <row r="15" spans="1:21" ht="48" customHeight="1" x14ac:dyDescent="0.25">
      <c r="A15" s="232"/>
      <c r="B15" s="232"/>
      <c r="C15" s="61" t="s">
        <v>59</v>
      </c>
      <c r="D15" s="61" t="s">
        <v>60</v>
      </c>
      <c r="E15" s="61" t="s">
        <v>61</v>
      </c>
      <c r="F15" s="61" t="s">
        <v>62</v>
      </c>
      <c r="G15" s="232"/>
      <c r="H15" s="243"/>
      <c r="I15" s="232"/>
      <c r="J15" s="232"/>
      <c r="K15" s="61" t="s">
        <v>63</v>
      </c>
      <c r="L15" s="61" t="s">
        <v>64</v>
      </c>
      <c r="M15" s="61" t="s">
        <v>65</v>
      </c>
      <c r="N15" s="61" t="s">
        <v>61</v>
      </c>
      <c r="O15" s="61" t="s">
        <v>62</v>
      </c>
      <c r="P15" s="61" t="s">
        <v>66</v>
      </c>
      <c r="Q15" s="61" t="s">
        <v>67</v>
      </c>
      <c r="R15" s="61" t="s">
        <v>68</v>
      </c>
      <c r="S15" s="61" t="s">
        <v>69</v>
      </c>
      <c r="T15" s="62" t="s">
        <v>82</v>
      </c>
    </row>
    <row r="16" spans="1:21" x14ac:dyDescent="0.25">
      <c r="A16" s="63" t="s">
        <v>70</v>
      </c>
      <c r="B16" s="64">
        <f t="shared" ref="B16:S16" si="2">(B4/$T4)*100</f>
        <v>4.1967865435805747</v>
      </c>
      <c r="C16" s="64">
        <f t="shared" si="2"/>
        <v>5.8560110513497618E-2</v>
      </c>
      <c r="D16" s="64">
        <f t="shared" si="2"/>
        <v>14.667179952552431</v>
      </c>
      <c r="E16" s="64">
        <f t="shared" si="2"/>
        <v>22.963134860643006</v>
      </c>
      <c r="F16" s="64">
        <f t="shared" si="2"/>
        <v>2.584856468254177</v>
      </c>
      <c r="G16" s="64">
        <f t="shared" si="2"/>
        <v>4.0903551003174421</v>
      </c>
      <c r="H16" s="64">
        <f t="shared" si="2"/>
        <v>6.7032946260970965</v>
      </c>
      <c r="I16" s="64">
        <f t="shared" si="2"/>
        <v>8.9607474223847028</v>
      </c>
      <c r="J16" s="64">
        <f t="shared" si="2"/>
        <v>0</v>
      </c>
      <c r="K16" s="64">
        <f t="shared" si="2"/>
        <v>3.9203181834085292</v>
      </c>
      <c r="L16" s="64">
        <f t="shared" si="2"/>
        <v>7.3878596403159387</v>
      </c>
      <c r="M16" s="64">
        <f t="shared" si="2"/>
        <v>0.54404690576732084</v>
      </c>
      <c r="N16" s="64">
        <f t="shared" si="2"/>
        <v>7.402160052486928</v>
      </c>
      <c r="O16" s="64">
        <f t="shared" si="2"/>
        <v>2.006251690680227</v>
      </c>
      <c r="P16" s="64">
        <f t="shared" si="2"/>
        <v>6.4187936441546105</v>
      </c>
      <c r="Q16" s="64">
        <f t="shared" si="2"/>
        <v>3.8800611764667376</v>
      </c>
      <c r="R16" s="64">
        <f t="shared" si="2"/>
        <v>1.9610160398701919</v>
      </c>
      <c r="S16" s="64">
        <f t="shared" si="2"/>
        <v>2.2545775825065997</v>
      </c>
      <c r="T16" s="64">
        <f>SUM(B16:S16)</f>
        <v>100</v>
      </c>
    </row>
    <row r="17" spans="1:20" x14ac:dyDescent="0.25">
      <c r="A17" s="63" t="s">
        <v>71</v>
      </c>
      <c r="B17" s="64">
        <f t="shared" ref="B17:S17" si="3">(B5/$T5)*100</f>
        <v>4.2032739375707919</v>
      </c>
      <c r="C17" s="64">
        <f t="shared" si="3"/>
        <v>5.7249109236544519E-2</v>
      </c>
      <c r="D17" s="64">
        <f t="shared" si="3"/>
        <v>15.318775023681056</v>
      </c>
      <c r="E17" s="64">
        <f t="shared" si="3"/>
        <v>22.001584239673647</v>
      </c>
      <c r="F17" s="64">
        <f t="shared" si="3"/>
        <v>2.2172748655731258</v>
      </c>
      <c r="G17" s="64">
        <f t="shared" si="3"/>
        <v>4.3935542547266078</v>
      </c>
      <c r="H17" s="64">
        <f t="shared" si="3"/>
        <v>6.5696941488869367</v>
      </c>
      <c r="I17" s="64">
        <f t="shared" si="3"/>
        <v>8.7468148218551462</v>
      </c>
      <c r="J17" s="64">
        <f t="shared" si="3"/>
        <v>0</v>
      </c>
      <c r="K17" s="64">
        <f t="shared" si="3"/>
        <v>3.8522824400557272</v>
      </c>
      <c r="L17" s="64">
        <f t="shared" si="3"/>
        <v>7.475782391663591</v>
      </c>
      <c r="M17" s="64">
        <f t="shared" si="3"/>
        <v>0.39897944355746673</v>
      </c>
      <c r="N17" s="64">
        <f t="shared" si="3"/>
        <v>7.0160821439387826</v>
      </c>
      <c r="O17" s="64">
        <f t="shared" si="3"/>
        <v>1.9524213818621252</v>
      </c>
      <c r="P17" s="64">
        <f t="shared" si="3"/>
        <v>6.7105289559136985</v>
      </c>
      <c r="Q17" s="64">
        <f t="shared" si="3"/>
        <v>4.5543588014838408</v>
      </c>
      <c r="R17" s="64">
        <f t="shared" si="3"/>
        <v>2.0952381257932156</v>
      </c>
      <c r="S17" s="64">
        <f t="shared" si="3"/>
        <v>2.4361059145277015</v>
      </c>
      <c r="T17" s="64">
        <f t="shared" ref="T17:T22" si="4">SUM(B17:S17)</f>
        <v>100.00000000000001</v>
      </c>
    </row>
    <row r="18" spans="1:20" x14ac:dyDescent="0.25">
      <c r="A18" s="63" t="s">
        <v>72</v>
      </c>
      <c r="B18" s="64">
        <f t="shared" ref="B18:S18" si="5">(B6/$T6)*100</f>
        <v>4.1424594154684353</v>
      </c>
      <c r="C18" s="64">
        <f t="shared" si="5"/>
        <v>7.0261647670340183E-2</v>
      </c>
      <c r="D18" s="64">
        <f t="shared" si="5"/>
        <v>15.786603026700424</v>
      </c>
      <c r="E18" s="64">
        <f t="shared" si="5"/>
        <v>20.8354817673317</v>
      </c>
      <c r="F18" s="64">
        <f t="shared" si="5"/>
        <v>2.1272362893268197</v>
      </c>
      <c r="G18" s="64">
        <f t="shared" si="5"/>
        <v>4.4466781115027496</v>
      </c>
      <c r="H18" s="64">
        <f t="shared" si="5"/>
        <v>6.7594133002771493</v>
      </c>
      <c r="I18" s="64">
        <f t="shared" si="5"/>
        <v>8.3048073012332591</v>
      </c>
      <c r="J18" s="64">
        <f t="shared" si="5"/>
        <v>0</v>
      </c>
      <c r="K18" s="64">
        <f t="shared" si="5"/>
        <v>3.6224068539575738</v>
      </c>
      <c r="L18" s="64">
        <f t="shared" si="5"/>
        <v>6.8155251936099752</v>
      </c>
      <c r="M18" s="64">
        <f t="shared" si="5"/>
        <v>0.35656913644224508</v>
      </c>
      <c r="N18" s="64">
        <f t="shared" si="5"/>
        <v>7.1477531276579827</v>
      </c>
      <c r="O18" s="64">
        <f t="shared" si="5"/>
        <v>1.7668284727844974</v>
      </c>
      <c r="P18" s="64">
        <f t="shared" si="5"/>
        <v>8.4759788237770586</v>
      </c>
      <c r="Q18" s="64">
        <f t="shared" si="5"/>
        <v>4.9913363613724036</v>
      </c>
      <c r="R18" s="64">
        <f t="shared" si="5"/>
        <v>2.0405839134511097</v>
      </c>
      <c r="S18" s="64">
        <f t="shared" si="5"/>
        <v>2.3100772574362898</v>
      </c>
      <c r="T18" s="64">
        <f t="shared" si="4"/>
        <v>100.00000000000001</v>
      </c>
    </row>
    <row r="19" spans="1:20" x14ac:dyDescent="0.25">
      <c r="A19" s="63" t="s">
        <v>73</v>
      </c>
      <c r="B19" s="64">
        <f t="shared" ref="B19:S19" si="6">(B7/$T7)*100</f>
        <v>4.4937509747616016</v>
      </c>
      <c r="C19" s="64">
        <f t="shared" si="6"/>
        <v>6.5800685502818007E-2</v>
      </c>
      <c r="D19" s="64">
        <f t="shared" si="6"/>
        <v>15.258177361095845</v>
      </c>
      <c r="E19" s="64">
        <f t="shared" si="6"/>
        <v>19.876082795175655</v>
      </c>
      <c r="F19" s="64">
        <f t="shared" si="6"/>
        <v>2.1714184759685318</v>
      </c>
      <c r="G19" s="64">
        <f t="shared" si="6"/>
        <v>4.207340051868945</v>
      </c>
      <c r="H19" s="64">
        <f t="shared" si="6"/>
        <v>7.2573383921467576</v>
      </c>
      <c r="I19" s="64">
        <f t="shared" si="6"/>
        <v>8.9553507956351499</v>
      </c>
      <c r="J19" s="64">
        <f t="shared" si="6"/>
        <v>0</v>
      </c>
      <c r="K19" s="64">
        <f t="shared" si="6"/>
        <v>3.5197878991282217</v>
      </c>
      <c r="L19" s="64">
        <f t="shared" si="6"/>
        <v>7.4009843042975056</v>
      </c>
      <c r="M19" s="64">
        <f t="shared" si="6"/>
        <v>0.33965253705860898</v>
      </c>
      <c r="N19" s="64">
        <f t="shared" si="6"/>
        <v>6.7637005825998049</v>
      </c>
      <c r="O19" s="64">
        <f t="shared" si="6"/>
        <v>1.7351467882434717</v>
      </c>
      <c r="P19" s="64">
        <f t="shared" si="6"/>
        <v>8.3202498377794534</v>
      </c>
      <c r="Q19" s="64">
        <f t="shared" si="6"/>
        <v>5.1370164404735181</v>
      </c>
      <c r="R19" s="64">
        <f t="shared" si="6"/>
        <v>2.305121311957425</v>
      </c>
      <c r="S19" s="64">
        <f t="shared" si="6"/>
        <v>2.1930807663066694</v>
      </c>
      <c r="T19" s="64">
        <f t="shared" si="4"/>
        <v>99.999999999999986</v>
      </c>
    </row>
    <row r="20" spans="1:20" x14ac:dyDescent="0.25">
      <c r="A20" s="63" t="s">
        <v>74</v>
      </c>
      <c r="B20" s="64">
        <f t="shared" ref="B20:S20" si="7">(B8/$T8)*100</f>
        <v>4.6154569796863667</v>
      </c>
      <c r="C20" s="64">
        <f t="shared" si="7"/>
        <v>5.9412366630482522E-2</v>
      </c>
      <c r="D20" s="64">
        <f t="shared" si="7"/>
        <v>16.185159303493961</v>
      </c>
      <c r="E20" s="64">
        <f t="shared" si="7"/>
        <v>19.481604839835015</v>
      </c>
      <c r="F20" s="64">
        <f t="shared" si="7"/>
        <v>2.1278631848405767</v>
      </c>
      <c r="G20" s="64">
        <f t="shared" si="7"/>
        <v>4.344143462403478</v>
      </c>
      <c r="H20" s="64">
        <f t="shared" si="7"/>
        <v>6.8848973075982753</v>
      </c>
      <c r="I20" s="64">
        <f t="shared" si="7"/>
        <v>8.221489103742103</v>
      </c>
      <c r="J20" s="64">
        <f t="shared" si="7"/>
        <v>0</v>
      </c>
      <c r="K20" s="64">
        <f t="shared" si="7"/>
        <v>3.5247352981551883</v>
      </c>
      <c r="L20" s="64">
        <f t="shared" si="7"/>
        <v>7.1149106376547238</v>
      </c>
      <c r="M20" s="64">
        <f t="shared" si="7"/>
        <v>0.38622527895682091</v>
      </c>
      <c r="N20" s="64">
        <f t="shared" si="7"/>
        <v>6.7896173690077628</v>
      </c>
      <c r="O20" s="64">
        <f t="shared" si="7"/>
        <v>1.687324356514933</v>
      </c>
      <c r="P20" s="64">
        <f t="shared" si="7"/>
        <v>9.0475845872785428</v>
      </c>
      <c r="Q20" s="64">
        <f t="shared" si="7"/>
        <v>4.9360325590479235</v>
      </c>
      <c r="R20" s="64">
        <f t="shared" si="7"/>
        <v>2.3563309614389611</v>
      </c>
      <c r="S20" s="64">
        <f t="shared" si="7"/>
        <v>2.2372124037148948</v>
      </c>
      <c r="T20" s="64">
        <f t="shared" si="4"/>
        <v>99.999999999999986</v>
      </c>
    </row>
    <row r="21" spans="1:20" x14ac:dyDescent="0.25">
      <c r="A21" s="63" t="s">
        <v>75</v>
      </c>
      <c r="B21" s="64">
        <f t="shared" ref="B21:S21" si="8">(B9/$T9)*100</f>
        <v>4.802363179176445</v>
      </c>
      <c r="C21" s="64">
        <f t="shared" si="8"/>
        <v>6.3533058932635458E-2</v>
      </c>
      <c r="D21" s="64">
        <f t="shared" si="8"/>
        <v>16.311508373786115</v>
      </c>
      <c r="E21" s="64">
        <f t="shared" si="8"/>
        <v>19.213220435207091</v>
      </c>
      <c r="F21" s="64">
        <f t="shared" si="8"/>
        <v>2.1036055025401801</v>
      </c>
      <c r="G21" s="64">
        <f t="shared" si="8"/>
        <v>4.5656523356887098</v>
      </c>
      <c r="H21" s="64">
        <f t="shared" si="8"/>
        <v>6.5491595053218905</v>
      </c>
      <c r="I21" s="64">
        <f t="shared" si="8"/>
        <v>7.9881029976132529</v>
      </c>
      <c r="J21" s="64">
        <f t="shared" si="8"/>
        <v>0</v>
      </c>
      <c r="K21" s="64">
        <f t="shared" si="8"/>
        <v>3.5430537784517337</v>
      </c>
      <c r="L21" s="64">
        <f t="shared" si="8"/>
        <v>7.2796113074994899</v>
      </c>
      <c r="M21" s="64">
        <f t="shared" si="8"/>
        <v>0.36411676859644604</v>
      </c>
      <c r="N21" s="64">
        <f t="shared" si="8"/>
        <v>7.0569022499483394</v>
      </c>
      <c r="O21" s="64">
        <f t="shared" si="8"/>
        <v>1.6849869365173826</v>
      </c>
      <c r="P21" s="64">
        <f t="shared" si="8"/>
        <v>8.7407957867990653</v>
      </c>
      <c r="Q21" s="64">
        <f t="shared" si="8"/>
        <v>5.0785640874410056</v>
      </c>
      <c r="R21" s="64">
        <f t="shared" si="8"/>
        <v>2.4844247727126514</v>
      </c>
      <c r="S21" s="64">
        <f t="shared" si="8"/>
        <v>2.1703989237675576</v>
      </c>
      <c r="T21" s="64">
        <f t="shared" si="4"/>
        <v>100</v>
      </c>
    </row>
    <row r="22" spans="1:20" s="55" customFormat="1" ht="15.75" x14ac:dyDescent="0.25">
      <c r="A22" s="65" t="s">
        <v>76</v>
      </c>
      <c r="B22" s="66">
        <f t="shared" ref="B22:S22" si="9">(B10/$T10)*100</f>
        <v>4.6949209800488871</v>
      </c>
      <c r="C22" s="66">
        <f t="shared" si="9"/>
        <v>5.7705713442174907E-2</v>
      </c>
      <c r="D22" s="66">
        <f t="shared" si="9"/>
        <v>15.264690682903309</v>
      </c>
      <c r="E22" s="66">
        <f t="shared" si="9"/>
        <v>18.818195014614826</v>
      </c>
      <c r="F22" s="66">
        <f t="shared" si="9"/>
        <v>2.0938807655050127</v>
      </c>
      <c r="G22" s="66">
        <f t="shared" si="9"/>
        <v>4.7341093123662379</v>
      </c>
      <c r="H22" s="66">
        <f t="shared" si="9"/>
        <v>6.3675617695242117</v>
      </c>
      <c r="I22" s="66">
        <f t="shared" si="9"/>
        <v>8.0365617334646</v>
      </c>
      <c r="J22" s="66">
        <f t="shared" si="9"/>
        <v>0</v>
      </c>
      <c r="K22" s="66">
        <f t="shared" si="9"/>
        <v>3.3906076213576544</v>
      </c>
      <c r="L22" s="66">
        <f t="shared" si="9"/>
        <v>7.0547665891008595</v>
      </c>
      <c r="M22" s="66">
        <f t="shared" si="9"/>
        <v>0.36742428341332634</v>
      </c>
      <c r="N22" s="66">
        <f t="shared" si="9"/>
        <v>6.9627534362371</v>
      </c>
      <c r="O22" s="66">
        <f t="shared" si="9"/>
        <v>1.5940345506540186</v>
      </c>
      <c r="P22" s="66">
        <f t="shared" si="9"/>
        <v>8.4347176083748732</v>
      </c>
      <c r="Q22" s="66">
        <f t="shared" si="9"/>
        <v>4.8385623297234446</v>
      </c>
      <c r="R22" s="66">
        <f t="shared" si="9"/>
        <v>2.5365754936489884</v>
      </c>
      <c r="S22" s="66">
        <f t="shared" si="9"/>
        <v>4.7529321156204851</v>
      </c>
      <c r="T22" s="66">
        <f t="shared" si="4"/>
        <v>99.999999999999986</v>
      </c>
    </row>
    <row r="23" spans="1:20" s="56" customFormat="1" ht="15.75" x14ac:dyDescent="0.25">
      <c r="A23" s="78" t="s">
        <v>95</v>
      </c>
      <c r="B23" s="79">
        <f>(B11/$T11)*100</f>
        <v>5.152178070856948</v>
      </c>
      <c r="C23" s="79">
        <f t="shared" ref="C23:T23" si="10">(C11/$T11)*100</f>
        <v>5.8287747893932006E-2</v>
      </c>
      <c r="D23" s="79">
        <f t="shared" si="10"/>
        <v>15.664336325114419</v>
      </c>
      <c r="E23" s="79">
        <f t="shared" si="10"/>
        <v>19.290471864618034</v>
      </c>
      <c r="F23" s="79">
        <f t="shared" si="10"/>
        <v>2.1762349434784927</v>
      </c>
      <c r="G23" s="79">
        <f t="shared" si="10"/>
        <v>4.7374705219421571</v>
      </c>
      <c r="H23" s="79">
        <f t="shared" si="10"/>
        <v>6.5947825757013314</v>
      </c>
      <c r="I23" s="79">
        <f t="shared" si="10"/>
        <v>8.7075570050285442</v>
      </c>
      <c r="J23" s="79">
        <f t="shared" si="10"/>
        <v>0</v>
      </c>
      <c r="K23" s="79">
        <f t="shared" si="10"/>
        <v>3.2135808821399285</v>
      </c>
      <c r="L23" s="79">
        <f t="shared" si="10"/>
        <v>7.1858551803852144</v>
      </c>
      <c r="M23" s="79">
        <f t="shared" si="10"/>
        <v>0.39370373502909306</v>
      </c>
      <c r="N23" s="79">
        <f t="shared" si="10"/>
        <v>6.1565218884304995</v>
      </c>
      <c r="O23" s="79">
        <f t="shared" si="10"/>
        <v>1.5699457304354674</v>
      </c>
      <c r="P23" s="79">
        <f t="shared" si="10"/>
        <v>9.1456983658699897</v>
      </c>
      <c r="Q23" s="79">
        <f t="shared" si="10"/>
        <v>4.9974962570976453</v>
      </c>
      <c r="R23" s="79">
        <f t="shared" si="10"/>
        <v>2.6666963657034812</v>
      </c>
      <c r="S23" s="79">
        <f t="shared" si="10"/>
        <v>2.2891825402748407</v>
      </c>
      <c r="T23" s="79">
        <f t="shared" si="10"/>
        <v>100</v>
      </c>
    </row>
    <row r="24" spans="1:20" ht="20.45" customHeight="1" x14ac:dyDescent="0.25"/>
    <row r="25" spans="1:20" ht="20.45" customHeight="1" x14ac:dyDescent="0.25"/>
    <row r="26" spans="1:20" ht="20.45" customHeight="1" x14ac:dyDescent="0.25"/>
    <row r="27" spans="1:20" ht="20.45" customHeight="1" x14ac:dyDescent="0.25"/>
    <row r="28" spans="1:20" ht="20.45" customHeight="1" x14ac:dyDescent="0.25"/>
    <row r="29" spans="1:20" ht="20.45" customHeight="1" x14ac:dyDescent="0.25"/>
    <row r="30" spans="1:20" ht="20.45" customHeight="1" x14ac:dyDescent="0.25"/>
    <row r="31" spans="1:20" x14ac:dyDescent="0.25">
      <c r="C31" s="32"/>
      <c r="D31" s="32"/>
      <c r="E31" s="32"/>
      <c r="G31" s="32"/>
      <c r="H31" s="32"/>
      <c r="I31" s="32"/>
    </row>
    <row r="32" spans="1:20" x14ac:dyDescent="0.25">
      <c r="C32" s="32"/>
      <c r="D32" s="32"/>
      <c r="E32" s="32"/>
      <c r="G32" s="32"/>
      <c r="H32" s="32"/>
      <c r="I32" s="32"/>
    </row>
    <row r="33" spans="3:9" x14ac:dyDescent="0.25">
      <c r="C33" s="32"/>
      <c r="D33" s="32"/>
      <c r="E33" s="32"/>
      <c r="G33" s="32"/>
      <c r="H33" s="32"/>
      <c r="I33" s="32"/>
    </row>
    <row r="34" spans="3:9" x14ac:dyDescent="0.25">
      <c r="G34" s="32"/>
      <c r="H34" s="32"/>
      <c r="I34" s="32"/>
    </row>
    <row r="35" spans="3:9" x14ac:dyDescent="0.25">
      <c r="G35" s="32"/>
      <c r="H35" s="32"/>
      <c r="I35" s="32"/>
    </row>
    <row r="36" spans="3:9" x14ac:dyDescent="0.25">
      <c r="G36" s="32"/>
      <c r="H36" s="32"/>
      <c r="I36" s="32"/>
    </row>
    <row r="37" spans="3:9" x14ac:dyDescent="0.25">
      <c r="G37" s="32"/>
      <c r="H37" s="32"/>
      <c r="I37" s="32"/>
    </row>
    <row r="38" spans="3:9" x14ac:dyDescent="0.25">
      <c r="G38" s="32"/>
      <c r="H38" s="32"/>
      <c r="I38" s="32"/>
    </row>
    <row r="39" spans="3:9" x14ac:dyDescent="0.25">
      <c r="G39" s="32"/>
      <c r="H39" s="32"/>
      <c r="I39" s="32"/>
    </row>
    <row r="40" spans="3:9" x14ac:dyDescent="0.25">
      <c r="G40" s="32"/>
      <c r="H40" s="32"/>
      <c r="I40" s="32"/>
    </row>
    <row r="41" spans="3:9" x14ac:dyDescent="0.25">
      <c r="G41" s="32"/>
      <c r="H41" s="32"/>
      <c r="I41" s="32"/>
    </row>
    <row r="42" spans="3:9" x14ac:dyDescent="0.25">
      <c r="G42" s="32"/>
      <c r="H42" s="32"/>
      <c r="I42" s="32"/>
    </row>
  </sheetData>
  <mergeCells count="25">
    <mergeCell ref="A1:J1"/>
    <mergeCell ref="I9:J9"/>
    <mergeCell ref="I10:J10"/>
    <mergeCell ref="K2:S2"/>
    <mergeCell ref="A2:A3"/>
    <mergeCell ref="B2:B3"/>
    <mergeCell ref="C2:F2"/>
    <mergeCell ref="G2:G3"/>
    <mergeCell ref="K1:T1"/>
    <mergeCell ref="I14:J15"/>
    <mergeCell ref="K14:S14"/>
    <mergeCell ref="A13:L13"/>
    <mergeCell ref="I2:J3"/>
    <mergeCell ref="I4:J4"/>
    <mergeCell ref="I5:J5"/>
    <mergeCell ref="I6:J6"/>
    <mergeCell ref="H2:H3"/>
    <mergeCell ref="I7:J7"/>
    <mergeCell ref="I8:J8"/>
    <mergeCell ref="A14:A15"/>
    <mergeCell ref="B14:B15"/>
    <mergeCell ref="C14:F14"/>
    <mergeCell ref="G14:G15"/>
    <mergeCell ref="H14:H15"/>
    <mergeCell ref="I11:J11"/>
  </mergeCells>
  <pageMargins left="0.25" right="0.2" top="0.6" bottom="0.1" header="0.3" footer="0.3"/>
  <pageSetup paperSize="9" scale="40" firstPageNumber="205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E490-DB24-42C9-8915-1C3994FC00F5}">
  <dimension ref="A2:O65"/>
  <sheetViews>
    <sheetView view="pageBreakPreview" topLeftCell="B1" zoomScale="80" zoomScaleNormal="150" zoomScaleSheetLayoutView="80" workbookViewId="0">
      <pane xSplit="1" ySplit="3" topLeftCell="C7" activePane="bottomRight" state="frozen"/>
      <selection activeCell="FC9" sqref="FC9:FC564"/>
      <selection pane="topRight" activeCell="FC9" sqref="FC9:FC564"/>
      <selection pane="bottomLeft" activeCell="FC9" sqref="FC9:FC564"/>
      <selection pane="bottomRight" activeCell="T34" sqref="T34"/>
    </sheetView>
  </sheetViews>
  <sheetFormatPr defaultColWidth="8" defaultRowHeight="12.75" x14ac:dyDescent="0.2"/>
  <cols>
    <col min="1" max="1" width="15.5703125" style="80" hidden="1" customWidth="1"/>
    <col min="2" max="2" width="46.28515625" style="80" customWidth="1"/>
    <col min="3" max="15" width="13.42578125" style="80" customWidth="1"/>
    <col min="16" max="16384" width="8" style="80"/>
  </cols>
  <sheetData>
    <row r="2" spans="1:15" ht="23.25" thickBot="1" x14ac:dyDescent="0.35">
      <c r="B2" s="81" t="s">
        <v>97</v>
      </c>
      <c r="C2" s="82" t="s">
        <v>98</v>
      </c>
      <c r="D2" s="82" t="s">
        <v>98</v>
      </c>
      <c r="E2" s="82" t="s">
        <v>98</v>
      </c>
      <c r="F2" s="82" t="s">
        <v>98</v>
      </c>
      <c r="G2" s="82" t="s">
        <v>98</v>
      </c>
      <c r="H2" s="82" t="s">
        <v>98</v>
      </c>
      <c r="I2" s="82" t="s">
        <v>98</v>
      </c>
      <c r="J2" s="82" t="s">
        <v>98</v>
      </c>
      <c r="K2" s="82" t="s">
        <v>98</v>
      </c>
      <c r="L2" s="82" t="s">
        <v>98</v>
      </c>
      <c r="M2" s="82" t="s">
        <v>99</v>
      </c>
      <c r="N2" s="82" t="s">
        <v>99</v>
      </c>
      <c r="O2" s="82" t="s">
        <v>99</v>
      </c>
    </row>
    <row r="3" spans="1:15" s="86" customFormat="1" ht="13.5" x14ac:dyDescent="0.25">
      <c r="A3" s="83" t="s">
        <v>100</v>
      </c>
      <c r="B3" s="84" t="s">
        <v>101</v>
      </c>
      <c r="C3" s="85">
        <v>43800</v>
      </c>
      <c r="D3" s="85">
        <v>43831</v>
      </c>
      <c r="E3" s="85">
        <v>43862</v>
      </c>
      <c r="F3" s="85">
        <v>43891</v>
      </c>
      <c r="G3" s="85">
        <v>43922</v>
      </c>
      <c r="H3" s="85">
        <v>43953</v>
      </c>
      <c r="I3" s="85">
        <v>43984</v>
      </c>
      <c r="J3" s="85">
        <v>44014</v>
      </c>
      <c r="K3" s="85">
        <v>44045</v>
      </c>
      <c r="L3" s="85">
        <v>44076</v>
      </c>
      <c r="M3" s="85">
        <v>44106</v>
      </c>
      <c r="N3" s="85">
        <v>44137</v>
      </c>
      <c r="O3" s="85">
        <v>44167</v>
      </c>
    </row>
    <row r="4" spans="1:15" ht="15.75" x14ac:dyDescent="0.25">
      <c r="B4" s="87" t="s">
        <v>102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.75" x14ac:dyDescent="0.25"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89" customFormat="1" x14ac:dyDescent="0.2">
      <c r="A6" s="89" t="s">
        <v>103</v>
      </c>
      <c r="B6" s="90" t="s">
        <v>22</v>
      </c>
      <c r="C6" s="91">
        <v>36714883.358282998</v>
      </c>
      <c r="D6" s="91">
        <v>36297245.027406678</v>
      </c>
      <c r="E6" s="91">
        <v>37132194.113456145</v>
      </c>
      <c r="F6" s="91">
        <v>38431948.10531339</v>
      </c>
      <c r="G6" s="91">
        <v>39603928.775765926</v>
      </c>
      <c r="H6" s="91">
        <v>38913828.544557251</v>
      </c>
      <c r="I6" s="91">
        <v>38453939.566162251</v>
      </c>
      <c r="J6" s="91">
        <v>39849571.533868037</v>
      </c>
      <c r="K6" s="91">
        <v>38792303.904300325</v>
      </c>
      <c r="L6" s="91">
        <v>39429671.216627821</v>
      </c>
      <c r="M6" s="91">
        <v>39537142.130632833</v>
      </c>
      <c r="N6" s="91">
        <v>40194156.055295452</v>
      </c>
      <c r="O6" s="91">
        <v>41636319.088598892</v>
      </c>
    </row>
    <row r="7" spans="1:15" s="89" customFormat="1" x14ac:dyDescent="0.2">
      <c r="A7" s="89" t="s">
        <v>104</v>
      </c>
      <c r="B7" s="92" t="s">
        <v>23</v>
      </c>
      <c r="C7" s="91">
        <v>10098139.540782657</v>
      </c>
      <c r="D7" s="91">
        <v>9645254.9198699519</v>
      </c>
      <c r="E7" s="91">
        <v>10352073.72289113</v>
      </c>
      <c r="F7" s="91">
        <v>10009034.67530825</v>
      </c>
      <c r="G7" s="91">
        <v>10710050.784940533</v>
      </c>
      <c r="H7" s="91">
        <v>9564579.4907402769</v>
      </c>
      <c r="I7" s="91">
        <v>8898424.8386169821</v>
      </c>
      <c r="J7" s="91">
        <v>9661188.0922583025</v>
      </c>
      <c r="K7" s="91">
        <v>8410276.4854960237</v>
      </c>
      <c r="L7" s="91">
        <v>9683889.7050938513</v>
      </c>
      <c r="M7" s="91">
        <v>10449164.260423612</v>
      </c>
      <c r="N7" s="91">
        <v>10782279.07824772</v>
      </c>
      <c r="O7" s="91">
        <v>11469182.652141184</v>
      </c>
    </row>
    <row r="8" spans="1:15" x14ac:dyDescent="0.2">
      <c r="B8" s="93" t="s">
        <v>31</v>
      </c>
      <c r="C8" s="94">
        <v>5768373.2479913794</v>
      </c>
      <c r="D8" s="94">
        <v>5625426.3798876498</v>
      </c>
      <c r="E8" s="94">
        <v>6562357.9288877985</v>
      </c>
      <c r="F8" s="94">
        <v>6454681.1868731799</v>
      </c>
      <c r="G8" s="94">
        <v>7258435.4050976615</v>
      </c>
      <c r="H8" s="94">
        <v>6157041.7594574392</v>
      </c>
      <c r="I8" s="94">
        <v>5229436.3110073823</v>
      </c>
      <c r="J8" s="94">
        <v>6017578.927054042</v>
      </c>
      <c r="K8" s="94">
        <v>4780894.0556177739</v>
      </c>
      <c r="L8" s="94">
        <v>6074759.1393963397</v>
      </c>
      <c r="M8" s="94">
        <v>6820074.7574049216</v>
      </c>
      <c r="N8" s="94">
        <v>6961242.6071666609</v>
      </c>
      <c r="O8" s="94">
        <v>7627048.9302275218</v>
      </c>
    </row>
    <row r="9" spans="1:15" x14ac:dyDescent="0.2">
      <c r="B9" s="93" t="s">
        <v>32</v>
      </c>
      <c r="C9" s="94">
        <v>4257571.7687305789</v>
      </c>
      <c r="D9" s="94">
        <v>3948503.9920000001</v>
      </c>
      <c r="E9" s="94">
        <v>3720442.38865845</v>
      </c>
      <c r="F9" s="94">
        <v>3485117.49738053</v>
      </c>
      <c r="G9" s="94">
        <v>3382518.2781480495</v>
      </c>
      <c r="H9" s="94">
        <v>3342287.3420758406</v>
      </c>
      <c r="I9" s="94">
        <v>3593034.4373189299</v>
      </c>
      <c r="J9" s="94">
        <v>3565518.57002737</v>
      </c>
      <c r="K9" s="94">
        <v>3544264.3545691893</v>
      </c>
      <c r="L9" s="94">
        <v>3516159.058146501</v>
      </c>
      <c r="M9" s="94">
        <v>3536378.2039098898</v>
      </c>
      <c r="N9" s="94">
        <v>3729962.97107815</v>
      </c>
      <c r="O9" s="94">
        <v>3748474.7965063788</v>
      </c>
    </row>
    <row r="10" spans="1:15" x14ac:dyDescent="0.2">
      <c r="B10" s="93" t="s">
        <v>33</v>
      </c>
      <c r="C10" s="94">
        <v>41069.485000000001</v>
      </c>
      <c r="D10" s="94">
        <v>42669.485000000001</v>
      </c>
      <c r="E10" s="94">
        <v>42669.485000000001</v>
      </c>
      <c r="F10" s="94">
        <v>42669.485000000001</v>
      </c>
      <c r="G10" s="94">
        <v>44069.485000000001</v>
      </c>
      <c r="H10" s="94">
        <v>44069.485000000001</v>
      </c>
      <c r="I10" s="94">
        <v>55569.654180329999</v>
      </c>
      <c r="J10" s="94">
        <v>55592.985000000001</v>
      </c>
      <c r="K10" s="94">
        <v>60253.591793480002</v>
      </c>
      <c r="L10" s="94">
        <v>67468.118296219996</v>
      </c>
      <c r="M10" s="94">
        <v>67196.835000000006</v>
      </c>
      <c r="N10" s="94">
        <v>69189.212595630001</v>
      </c>
      <c r="O10" s="94">
        <v>71774.638000000006</v>
      </c>
    </row>
    <row r="11" spans="1:15" x14ac:dyDescent="0.2">
      <c r="B11" s="93" t="s">
        <v>34</v>
      </c>
      <c r="C11" s="94">
        <v>6253.3000606999994</v>
      </c>
      <c r="D11" s="94">
        <v>6614.3230000000003</v>
      </c>
      <c r="E11" s="94">
        <v>5630.2329427100003</v>
      </c>
      <c r="F11" s="94">
        <v>7211.2329427100003</v>
      </c>
      <c r="G11" s="94">
        <v>7489.7996294499999</v>
      </c>
      <c r="H11" s="94">
        <v>7464.2492487</v>
      </c>
      <c r="I11" s="94">
        <v>3777.6846488000001</v>
      </c>
      <c r="J11" s="94">
        <v>6134.3142090000001</v>
      </c>
      <c r="K11" s="94">
        <v>8842.9219859599998</v>
      </c>
      <c r="L11" s="94">
        <v>9120.1575108600009</v>
      </c>
      <c r="M11" s="94">
        <v>9587.0453164899991</v>
      </c>
      <c r="N11" s="94">
        <v>7948.1479916799999</v>
      </c>
      <c r="O11" s="94">
        <v>7948.1479916799999</v>
      </c>
    </row>
    <row r="12" spans="1:15" x14ac:dyDescent="0.2">
      <c r="B12" s="93" t="s">
        <v>35</v>
      </c>
      <c r="C12" s="94">
        <v>24871.738999999998</v>
      </c>
      <c r="D12" s="94">
        <v>22040.739982300001</v>
      </c>
      <c r="E12" s="94">
        <v>20973.687402169999</v>
      </c>
      <c r="F12" s="94">
        <v>19355.273111830003</v>
      </c>
      <c r="G12" s="94">
        <v>17537.81706537</v>
      </c>
      <c r="H12" s="94">
        <v>13716.654958300001</v>
      </c>
      <c r="I12" s="94">
        <v>16606.75146154</v>
      </c>
      <c r="J12" s="94">
        <v>16363.295967889997</v>
      </c>
      <c r="K12" s="94">
        <v>16021.561529620003</v>
      </c>
      <c r="L12" s="94">
        <v>16383.231743929999</v>
      </c>
      <c r="M12" s="94">
        <v>15927.418792309998</v>
      </c>
      <c r="N12" s="94">
        <v>13936.139415599999</v>
      </c>
      <c r="O12" s="94">
        <v>13936.139415599999</v>
      </c>
    </row>
    <row r="13" spans="1:15" x14ac:dyDescent="0.2">
      <c r="A13" s="80" t="s">
        <v>105</v>
      </c>
      <c r="B13" s="95" t="s">
        <v>24</v>
      </c>
      <c r="C13" s="94">
        <v>16734906.628193337</v>
      </c>
      <c r="D13" s="94">
        <v>16928781.177159641</v>
      </c>
      <c r="E13" s="94">
        <v>17120577.184021309</v>
      </c>
      <c r="F13" s="94">
        <v>16730376.73143026</v>
      </c>
      <c r="G13" s="94">
        <v>17933220.266390093</v>
      </c>
      <c r="H13" s="94">
        <v>17414350.905083638</v>
      </c>
      <c r="I13" s="94">
        <v>17939252.26780729</v>
      </c>
      <c r="J13" s="94">
        <v>18717287.83433219</v>
      </c>
      <c r="K13" s="94">
        <v>19109859.551661551</v>
      </c>
      <c r="L13" s="94">
        <v>19027805.390963532</v>
      </c>
      <c r="M13" s="94">
        <v>19500432.104658462</v>
      </c>
      <c r="N13" s="94">
        <v>19850295.119841181</v>
      </c>
      <c r="O13" s="94">
        <v>20229158.383183964</v>
      </c>
    </row>
    <row r="14" spans="1:15" x14ac:dyDescent="0.2">
      <c r="A14" s="80" t="s">
        <v>106</v>
      </c>
      <c r="B14" s="95" t="s">
        <v>25</v>
      </c>
      <c r="C14" s="94">
        <v>-6636767.08741068</v>
      </c>
      <c r="D14" s="94">
        <v>-7283526.25728969</v>
      </c>
      <c r="E14" s="94">
        <v>-6768503.4611301804</v>
      </c>
      <c r="F14" s="94">
        <v>-6721342.0561220106</v>
      </c>
      <c r="G14" s="94">
        <v>-7223169.4814495593</v>
      </c>
      <c r="H14" s="94">
        <v>-7849771.4143433599</v>
      </c>
      <c r="I14" s="94">
        <v>-9040827.4291903079</v>
      </c>
      <c r="J14" s="94">
        <v>-9056099.742073888</v>
      </c>
      <c r="K14" s="94">
        <v>-10699583.066165527</v>
      </c>
      <c r="L14" s="94">
        <v>-9343915.6858696807</v>
      </c>
      <c r="M14" s="94">
        <v>-9051267.8442348503</v>
      </c>
      <c r="N14" s="94">
        <v>-9068016.0415934604</v>
      </c>
      <c r="O14" s="94">
        <v>-8759975.73104278</v>
      </c>
    </row>
    <row r="15" spans="1:15" s="89" customFormat="1" x14ac:dyDescent="0.2">
      <c r="A15" s="89" t="s">
        <v>107</v>
      </c>
      <c r="B15" s="92" t="s">
        <v>26</v>
      </c>
      <c r="C15" s="96">
        <v>26616743.817500338</v>
      </c>
      <c r="D15" s="96">
        <v>26651990.107536722</v>
      </c>
      <c r="E15" s="96">
        <v>26780120.390565015</v>
      </c>
      <c r="F15" s="96">
        <v>28422913.430005141</v>
      </c>
      <c r="G15" s="96">
        <v>28893877.990825389</v>
      </c>
      <c r="H15" s="96">
        <v>29349249.053816974</v>
      </c>
      <c r="I15" s="96">
        <v>29555514.727545269</v>
      </c>
      <c r="J15" s="96">
        <v>30188383.441609733</v>
      </c>
      <c r="K15" s="96">
        <v>30382027.418804303</v>
      </c>
      <c r="L15" s="96">
        <v>29745781.511533968</v>
      </c>
      <c r="M15" s="96">
        <v>29087977.870209217</v>
      </c>
      <c r="N15" s="96">
        <v>29411876.977047734</v>
      </c>
      <c r="O15" s="96">
        <v>30167136.436457712</v>
      </c>
    </row>
    <row r="16" spans="1:15" x14ac:dyDescent="0.2">
      <c r="B16" s="93" t="s">
        <v>31</v>
      </c>
      <c r="C16" s="94">
        <v>8639697.8370432109</v>
      </c>
      <c r="D16" s="94">
        <v>8716299.7602986712</v>
      </c>
      <c r="E16" s="94">
        <v>8799808.6720812209</v>
      </c>
      <c r="F16" s="94">
        <v>9332357.4173417296</v>
      </c>
      <c r="G16" s="94">
        <v>9720213.9230249599</v>
      </c>
      <c r="H16" s="94">
        <v>10081035.916170571</v>
      </c>
      <c r="I16" s="94">
        <v>10283258.690263972</v>
      </c>
      <c r="J16" s="94">
        <v>10298305.85065526</v>
      </c>
      <c r="K16" s="94">
        <v>10325613.939506769</v>
      </c>
      <c r="L16" s="94">
        <v>9568617.182039272</v>
      </c>
      <c r="M16" s="94">
        <v>9526900.7625529114</v>
      </c>
      <c r="N16" s="94">
        <v>9487212.1703817602</v>
      </c>
      <c r="O16" s="94">
        <v>9501948.6165984198</v>
      </c>
    </row>
    <row r="17" spans="1:15" x14ac:dyDescent="0.2">
      <c r="B17" s="93" t="s">
        <v>32</v>
      </c>
      <c r="C17" s="94">
        <v>17463179.452207237</v>
      </c>
      <c r="D17" s="94">
        <v>17418170.877</v>
      </c>
      <c r="E17" s="94">
        <v>17490611.57969496</v>
      </c>
      <c r="F17" s="94">
        <v>18526550.820354223</v>
      </c>
      <c r="G17" s="94">
        <v>18591105.485304438</v>
      </c>
      <c r="H17" s="94">
        <v>18763301.428204458</v>
      </c>
      <c r="I17" s="94">
        <v>18513871.21773304</v>
      </c>
      <c r="J17" s="94">
        <v>19254399.227771908</v>
      </c>
      <c r="K17" s="94">
        <v>19353854.619932551</v>
      </c>
      <c r="L17" s="94">
        <v>19432401.352147259</v>
      </c>
      <c r="M17" s="94">
        <v>18799298.99305743</v>
      </c>
      <c r="N17" s="94">
        <v>19083955.68088166</v>
      </c>
      <c r="O17" s="94">
        <v>19818375.38435594</v>
      </c>
    </row>
    <row r="18" spans="1:15" x14ac:dyDescent="0.2">
      <c r="B18" s="93" t="s">
        <v>33</v>
      </c>
      <c r="C18" s="94">
        <v>67538.61656219</v>
      </c>
      <c r="D18" s="94">
        <v>69006.669000000009</v>
      </c>
      <c r="E18" s="94">
        <v>70458.182483750003</v>
      </c>
      <c r="F18" s="94">
        <v>74613.502260520007</v>
      </c>
      <c r="G18" s="94">
        <v>73426.529370660006</v>
      </c>
      <c r="H18" s="94">
        <v>76412.385410849995</v>
      </c>
      <c r="I18" s="94">
        <v>81763.845689460009</v>
      </c>
      <c r="J18" s="94">
        <v>83580.370479019999</v>
      </c>
      <c r="K18" s="94">
        <v>85930.868814419999</v>
      </c>
      <c r="L18" s="94">
        <v>94774.711654069994</v>
      </c>
      <c r="M18" s="94">
        <v>96850.307276060004</v>
      </c>
      <c r="N18" s="94">
        <v>99649.912136739978</v>
      </c>
      <c r="O18" s="94">
        <v>105753.22185577999</v>
      </c>
    </row>
    <row r="19" spans="1:15" x14ac:dyDescent="0.2">
      <c r="B19" s="93" t="s">
        <v>34</v>
      </c>
      <c r="C19" s="94">
        <v>140524.35268770001</v>
      </c>
      <c r="D19" s="94">
        <v>138491.75199999998</v>
      </c>
      <c r="E19" s="94">
        <v>95090.558034069996</v>
      </c>
      <c r="F19" s="94">
        <v>187555.66725478997</v>
      </c>
      <c r="G19" s="94">
        <v>169193.35943497997</v>
      </c>
      <c r="H19" s="94">
        <v>124548.93619092999</v>
      </c>
      <c r="I19" s="94">
        <v>171024.38339969004</v>
      </c>
      <c r="J19" s="94">
        <v>131181.47332532</v>
      </c>
      <c r="K19" s="94">
        <v>165183.25236403997</v>
      </c>
      <c r="L19" s="94">
        <v>179407.66717385995</v>
      </c>
      <c r="M19" s="94">
        <v>172361.94110167</v>
      </c>
      <c r="N19" s="94">
        <v>188597.51781895998</v>
      </c>
      <c r="O19" s="94">
        <v>188597.51781895998</v>
      </c>
    </row>
    <row r="20" spans="1:15" x14ac:dyDescent="0.2">
      <c r="B20" s="93" t="s">
        <v>35</v>
      </c>
      <c r="C20" s="94">
        <v>305803.55900000001</v>
      </c>
      <c r="D20" s="94">
        <v>310021.04923804954</v>
      </c>
      <c r="E20" s="94">
        <v>324151.39827101777</v>
      </c>
      <c r="F20" s="94">
        <v>301836.02279388253</v>
      </c>
      <c r="G20" s="94">
        <v>339938.69369034877</v>
      </c>
      <c r="H20" s="94">
        <v>303950.38784016529</v>
      </c>
      <c r="I20" s="94">
        <v>505596.59045910876</v>
      </c>
      <c r="J20" s="94">
        <v>420916.51937821967</v>
      </c>
      <c r="K20" s="94">
        <v>451444.73818651959</v>
      </c>
      <c r="L20" s="94">
        <v>470580.59851951245</v>
      </c>
      <c r="M20" s="94">
        <v>492565.86622114497</v>
      </c>
      <c r="N20" s="94">
        <v>552461.69582861126</v>
      </c>
      <c r="O20" s="94">
        <v>552461.69582861126</v>
      </c>
    </row>
    <row r="21" spans="1:15" s="89" customFormat="1" x14ac:dyDescent="0.2">
      <c r="A21" s="89" t="s">
        <v>108</v>
      </c>
      <c r="B21" s="97" t="s">
        <v>27</v>
      </c>
      <c r="C21" s="91">
        <v>7717905.1337723508</v>
      </c>
      <c r="D21" s="91">
        <v>7825501.825963961</v>
      </c>
      <c r="E21" s="91">
        <v>7857884.5434193108</v>
      </c>
      <c r="F21" s="91">
        <v>8519295.8746499699</v>
      </c>
      <c r="G21" s="91">
        <v>8877640.08003572</v>
      </c>
      <c r="H21" s="91">
        <v>9255620.4239847716</v>
      </c>
      <c r="I21" s="91">
        <v>9407070.1873747706</v>
      </c>
      <c r="J21" s="91">
        <v>9350154.6858330313</v>
      </c>
      <c r="K21" s="91">
        <v>9376426.4076350518</v>
      </c>
      <c r="L21" s="91">
        <v>8524898.3130091503</v>
      </c>
      <c r="M21" s="91">
        <v>8469065.2619816102</v>
      </c>
      <c r="N21" s="91">
        <v>8416580.6159676407</v>
      </c>
      <c r="O21" s="91">
        <v>8572711.0084117297</v>
      </c>
    </row>
    <row r="22" spans="1:15" x14ac:dyDescent="0.2">
      <c r="B22" s="93" t="s">
        <v>31</v>
      </c>
      <c r="C22" s="94">
        <v>6917918.5440194411</v>
      </c>
      <c r="D22" s="94">
        <v>6996091.1878786506</v>
      </c>
      <c r="E22" s="94">
        <v>7029915.3165625213</v>
      </c>
      <c r="F22" s="94">
        <v>7575839.6564729298</v>
      </c>
      <c r="G22" s="94">
        <v>7940011.2183335805</v>
      </c>
      <c r="H22" s="94">
        <v>8270798.0186397508</v>
      </c>
      <c r="I22" s="94">
        <v>8437355.3053780906</v>
      </c>
      <c r="J22" s="94">
        <v>8351594.0055103609</v>
      </c>
      <c r="K22" s="94">
        <v>8361753.1458374811</v>
      </c>
      <c r="L22" s="94">
        <v>7521080.2787810108</v>
      </c>
      <c r="M22" s="94">
        <v>7483438.6849774905</v>
      </c>
      <c r="N22" s="94">
        <v>7440602.3964090301</v>
      </c>
      <c r="O22" s="94">
        <v>7443072.5613900693</v>
      </c>
    </row>
    <row r="23" spans="1:15" s="98" customFormat="1" x14ac:dyDescent="0.2">
      <c r="B23" s="99" t="s">
        <v>109</v>
      </c>
      <c r="C23" s="100">
        <v>5366921.54283462</v>
      </c>
      <c r="D23" s="100">
        <v>5366921.54283462</v>
      </c>
      <c r="E23" s="100">
        <v>5366921.54283462</v>
      </c>
      <c r="F23" s="100">
        <v>5366921.54283462</v>
      </c>
      <c r="G23" s="100">
        <v>5366921.54283462</v>
      </c>
      <c r="H23" s="100">
        <v>5358005.72275862</v>
      </c>
      <c r="I23" s="100">
        <v>5358005.72275862</v>
      </c>
      <c r="J23" s="100">
        <v>5358005.72275862</v>
      </c>
      <c r="K23" s="100">
        <v>5358005.72275862</v>
      </c>
      <c r="L23" s="100">
        <v>5358005.72275862</v>
      </c>
      <c r="M23" s="100">
        <v>5358005.72275862</v>
      </c>
      <c r="N23" s="100">
        <v>5358005.72275862</v>
      </c>
      <c r="O23" s="100">
        <v>5267146.9182385197</v>
      </c>
    </row>
    <row r="24" spans="1:15" x14ac:dyDescent="0.2">
      <c r="B24" s="93" t="s">
        <v>32</v>
      </c>
      <c r="C24" s="94">
        <v>787348.30987749994</v>
      </c>
      <c r="D24" s="94">
        <v>817584.25200000009</v>
      </c>
      <c r="E24" s="94">
        <v>817813.35936493997</v>
      </c>
      <c r="F24" s="94">
        <v>930089.46942964999</v>
      </c>
      <c r="G24" s="94">
        <v>922837.55074838991</v>
      </c>
      <c r="H24" s="94">
        <v>974028.60863986006</v>
      </c>
      <c r="I24" s="94">
        <v>950969.2278157901</v>
      </c>
      <c r="J24" s="94">
        <v>983533.93241244997</v>
      </c>
      <c r="K24" s="94">
        <v>997403.56210379</v>
      </c>
      <c r="L24" s="94">
        <v>988068.57410028996</v>
      </c>
      <c r="M24" s="94">
        <v>972998.46955609997</v>
      </c>
      <c r="N24" s="94">
        <v>961749.53675324016</v>
      </c>
      <c r="O24" s="94">
        <v>1115409.7642162901</v>
      </c>
    </row>
    <row r="25" spans="1:15" x14ac:dyDescent="0.2">
      <c r="B25" s="93" t="s">
        <v>33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1:15" x14ac:dyDescent="0.2">
      <c r="B26" s="93" t="s">
        <v>34</v>
      </c>
      <c r="C26" s="94">
        <v>7116.8818754100002</v>
      </c>
      <c r="D26" s="94">
        <v>6393.0280000000002</v>
      </c>
      <c r="E26" s="94">
        <v>5357.2190630700006</v>
      </c>
      <c r="F26" s="94">
        <v>9415.8989116400007</v>
      </c>
      <c r="G26" s="94">
        <v>9785.3111592099995</v>
      </c>
      <c r="H26" s="94">
        <v>7082.2969994300001</v>
      </c>
      <c r="I26" s="94">
        <v>8889.5402800200009</v>
      </c>
      <c r="J26" s="94">
        <v>7373.035163139999</v>
      </c>
      <c r="K26" s="94">
        <v>8843.3942810400004</v>
      </c>
      <c r="L26" s="94">
        <v>9063.6210175199994</v>
      </c>
      <c r="M26" s="94">
        <v>6327.3636343899998</v>
      </c>
      <c r="N26" s="94">
        <v>8378.9777273700001</v>
      </c>
      <c r="O26" s="94">
        <v>8378.9777273700001</v>
      </c>
    </row>
    <row r="27" spans="1:15" x14ac:dyDescent="0.2">
      <c r="B27" s="93" t="s">
        <v>35</v>
      </c>
      <c r="C27" s="94">
        <v>5521.3980000000001</v>
      </c>
      <c r="D27" s="94">
        <v>5433.3580853099993</v>
      </c>
      <c r="E27" s="94">
        <v>4798.6484287799994</v>
      </c>
      <c r="F27" s="94">
        <v>3950.8498357499998</v>
      </c>
      <c r="G27" s="94">
        <v>5005.99979454</v>
      </c>
      <c r="H27" s="94">
        <v>3711.4997057300002</v>
      </c>
      <c r="I27" s="94">
        <v>9856.1139008699993</v>
      </c>
      <c r="J27" s="94">
        <v>7653.7127470799996</v>
      </c>
      <c r="K27" s="94">
        <v>8426.3054127399992</v>
      </c>
      <c r="L27" s="94">
        <v>6685.83911033</v>
      </c>
      <c r="M27" s="94">
        <v>6300.7438136299997</v>
      </c>
      <c r="N27" s="94">
        <v>5849.705078</v>
      </c>
      <c r="O27" s="94">
        <v>5849.705078</v>
      </c>
    </row>
    <row r="28" spans="1:15" s="89" customFormat="1" x14ac:dyDescent="0.2">
      <c r="A28" s="89" t="s">
        <v>110</v>
      </c>
      <c r="B28" s="97" t="s">
        <v>28</v>
      </c>
      <c r="C28" s="91">
        <v>1869671.1379924999</v>
      </c>
      <c r="D28" s="91">
        <v>1823862.5790723399</v>
      </c>
      <c r="E28" s="91">
        <v>1864843.3410036699</v>
      </c>
      <c r="F28" s="91">
        <v>1870842.56580097</v>
      </c>
      <c r="G28" s="91">
        <v>1802743.44325652</v>
      </c>
      <c r="H28" s="91">
        <v>1786181.04316562</v>
      </c>
      <c r="I28" s="91">
        <v>1812287.6187452001</v>
      </c>
      <c r="J28" s="91">
        <v>1907598.76623259</v>
      </c>
      <c r="K28" s="91">
        <v>1936972.76876232</v>
      </c>
      <c r="L28" s="91">
        <v>1978193.42233222</v>
      </c>
      <c r="M28" s="91">
        <v>1992036.6677313098</v>
      </c>
      <c r="N28" s="91">
        <v>2006119.6387257499</v>
      </c>
      <c r="O28" s="91">
        <v>2068515.15658484</v>
      </c>
    </row>
    <row r="29" spans="1:15" x14ac:dyDescent="0.2">
      <c r="B29" s="93" t="s">
        <v>31</v>
      </c>
      <c r="C29" s="94">
        <v>611678.56971754006</v>
      </c>
      <c r="D29" s="94">
        <v>610994.13307233993</v>
      </c>
      <c r="E29" s="94">
        <v>610994.13307233993</v>
      </c>
      <c r="F29" s="94">
        <v>610648.05999918992</v>
      </c>
      <c r="G29" s="94">
        <v>610299.39137783996</v>
      </c>
      <c r="H29" s="94">
        <v>610299.39137783996</v>
      </c>
      <c r="I29" s="94">
        <v>610299.39137783996</v>
      </c>
      <c r="J29" s="94">
        <v>610299.39137783996</v>
      </c>
      <c r="K29" s="94">
        <v>610299.39137783996</v>
      </c>
      <c r="L29" s="94">
        <v>610299.39137783996</v>
      </c>
      <c r="M29" s="94">
        <v>610299.39137783996</v>
      </c>
      <c r="N29" s="94">
        <v>610299.39137783996</v>
      </c>
      <c r="O29" s="94">
        <v>610299.39137783996</v>
      </c>
    </row>
    <row r="30" spans="1:15" x14ac:dyDescent="0.2">
      <c r="B30" s="93" t="s">
        <v>32</v>
      </c>
      <c r="C30" s="94">
        <v>1257435.2295367601</v>
      </c>
      <c r="D30" s="94">
        <v>1212442.969</v>
      </c>
      <c r="E30" s="94">
        <v>1253423.7304477999</v>
      </c>
      <c r="F30" s="94">
        <v>1259769.0283182501</v>
      </c>
      <c r="G30" s="94">
        <v>1192018.5743951499</v>
      </c>
      <c r="H30" s="94">
        <v>1175456.1743042502</v>
      </c>
      <c r="I30" s="94">
        <v>1201562.7498838301</v>
      </c>
      <c r="J30" s="94">
        <v>1297152.3857602002</v>
      </c>
      <c r="K30" s="94">
        <v>1326526.3882899298</v>
      </c>
      <c r="L30" s="94">
        <v>1367747.04185983</v>
      </c>
      <c r="M30" s="94">
        <v>1381737.2763534698</v>
      </c>
      <c r="N30" s="94">
        <v>1395820.24734791</v>
      </c>
      <c r="O30" s="94">
        <v>1458215.7652070001</v>
      </c>
    </row>
    <row r="31" spans="1:15" x14ac:dyDescent="0.2">
      <c r="B31" s="93" t="s">
        <v>33</v>
      </c>
      <c r="C31" s="94">
        <v>557.33873820000008</v>
      </c>
      <c r="D31" s="94">
        <v>425.47699999999998</v>
      </c>
      <c r="E31" s="94">
        <v>425.47748352999997</v>
      </c>
      <c r="F31" s="94">
        <v>425.47748352999997</v>
      </c>
      <c r="G31" s="94">
        <v>425.47748352999997</v>
      </c>
      <c r="H31" s="94">
        <v>425.47748352999997</v>
      </c>
      <c r="I31" s="94">
        <v>425.47748352999997</v>
      </c>
      <c r="J31" s="94">
        <v>146.98909455</v>
      </c>
      <c r="K31" s="94">
        <v>146.98909455</v>
      </c>
      <c r="L31" s="94">
        <v>146.98909455</v>
      </c>
      <c r="M31" s="94">
        <v>0</v>
      </c>
      <c r="N31" s="94">
        <v>0</v>
      </c>
      <c r="O31" s="94">
        <v>0</v>
      </c>
    </row>
    <row r="32" spans="1:15" x14ac:dyDescent="0.2">
      <c r="B32" s="93" t="s">
        <v>34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</row>
    <row r="33" spans="1:15" x14ac:dyDescent="0.2">
      <c r="B33" s="93" t="s">
        <v>35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</row>
    <row r="34" spans="1:15" s="89" customFormat="1" x14ac:dyDescent="0.2">
      <c r="A34" s="89" t="s">
        <v>111</v>
      </c>
      <c r="B34" s="97" t="s">
        <v>29</v>
      </c>
      <c r="C34" s="91">
        <v>779398.05055233999</v>
      </c>
      <c r="D34" s="91">
        <v>802657.50631235004</v>
      </c>
      <c r="E34" s="91">
        <v>765292.96722791006</v>
      </c>
      <c r="F34" s="91">
        <v>780510.49572565989</v>
      </c>
      <c r="G34" s="91">
        <v>811573.68683573999</v>
      </c>
      <c r="H34" s="91">
        <v>732900.38613267988</v>
      </c>
      <c r="I34" s="91">
        <v>711925.51813176007</v>
      </c>
      <c r="J34" s="91">
        <v>708246.80386937992</v>
      </c>
      <c r="K34" s="91">
        <v>742904.84215925005</v>
      </c>
      <c r="L34" s="91">
        <v>736685.23294626002</v>
      </c>
      <c r="M34" s="91">
        <v>726646.23870410991</v>
      </c>
      <c r="N34" s="91">
        <v>739582.49441855005</v>
      </c>
      <c r="O34" s="91">
        <v>781298.79546839988</v>
      </c>
    </row>
    <row r="35" spans="1:15" x14ac:dyDescent="0.2">
      <c r="B35" s="93" t="s">
        <v>31</v>
      </c>
      <c r="C35" s="94">
        <v>51555.875316940001</v>
      </c>
      <c r="D35" s="94">
        <v>54716.621312350006</v>
      </c>
      <c r="E35" s="94">
        <v>57767.546622170004</v>
      </c>
      <c r="F35" s="94">
        <v>44724.188664469999</v>
      </c>
      <c r="G35" s="94">
        <v>69067.691586090004</v>
      </c>
      <c r="H35" s="94">
        <v>48153.884031200003</v>
      </c>
      <c r="I35" s="94">
        <v>44609.641142909997</v>
      </c>
      <c r="J35" s="94">
        <v>44612.536165450001</v>
      </c>
      <c r="K35" s="94">
        <v>60993.058978040004</v>
      </c>
      <c r="L35" s="94">
        <v>58509.670656460003</v>
      </c>
      <c r="M35" s="94">
        <v>52736.070164750003</v>
      </c>
      <c r="N35" s="94">
        <v>56608.942474950003</v>
      </c>
      <c r="O35" s="94">
        <v>54472.01224022</v>
      </c>
    </row>
    <row r="36" spans="1:15" x14ac:dyDescent="0.2">
      <c r="B36" s="93" t="s">
        <v>32</v>
      </c>
      <c r="C36" s="94">
        <v>727842.17523539998</v>
      </c>
      <c r="D36" s="94">
        <v>747940.88500000001</v>
      </c>
      <c r="E36" s="94">
        <v>707525.42060574004</v>
      </c>
      <c r="F36" s="94">
        <v>735786.3070611899</v>
      </c>
      <c r="G36" s="94">
        <v>742505.99524964998</v>
      </c>
      <c r="H36" s="94">
        <v>684746.50210147991</v>
      </c>
      <c r="I36" s="94">
        <v>667315.87698885007</v>
      </c>
      <c r="J36" s="94">
        <v>663634.26770392992</v>
      </c>
      <c r="K36" s="94">
        <v>681911.78318121005</v>
      </c>
      <c r="L36" s="94">
        <v>678175.56228980003</v>
      </c>
      <c r="M36" s="94">
        <v>673910.16853935993</v>
      </c>
      <c r="N36" s="94">
        <v>682973.55194360006</v>
      </c>
      <c r="O36" s="94">
        <v>726826.78322817991</v>
      </c>
    </row>
    <row r="37" spans="1:15" x14ac:dyDescent="0.2">
      <c r="B37" s="93" t="s">
        <v>33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</row>
    <row r="38" spans="1:15" x14ac:dyDescent="0.2">
      <c r="B38" s="93" t="s">
        <v>34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</row>
    <row r="39" spans="1:15" x14ac:dyDescent="0.2">
      <c r="B39" s="93" t="s">
        <v>35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</row>
    <row r="40" spans="1:15" s="89" customFormat="1" x14ac:dyDescent="0.2">
      <c r="A40" s="89" t="s">
        <v>112</v>
      </c>
      <c r="B40" s="97" t="s">
        <v>30</v>
      </c>
      <c r="C40" s="91">
        <v>16249769.495183147</v>
      </c>
      <c r="D40" s="91">
        <v>16199968.196188072</v>
      </c>
      <c r="E40" s="91">
        <v>16292099.538914127</v>
      </c>
      <c r="F40" s="91">
        <v>17252264.493828543</v>
      </c>
      <c r="G40" s="91">
        <v>17401920.780697409</v>
      </c>
      <c r="H40" s="91">
        <v>17574547.200533904</v>
      </c>
      <c r="I40" s="91">
        <v>17624231.403293539</v>
      </c>
      <c r="J40" s="91">
        <v>18222383.185674734</v>
      </c>
      <c r="K40" s="91">
        <v>18325723.400247678</v>
      </c>
      <c r="L40" s="91">
        <v>18506004.54324634</v>
      </c>
      <c r="M40" s="91">
        <v>17900229.701792188</v>
      </c>
      <c r="N40" s="91">
        <v>18249594.227935795</v>
      </c>
      <c r="O40" s="91">
        <v>18744611.475992743</v>
      </c>
    </row>
    <row r="41" spans="1:15" x14ac:dyDescent="0.2">
      <c r="B41" s="93" t="s">
        <v>31</v>
      </c>
      <c r="C41" s="94">
        <v>1058544.84798929</v>
      </c>
      <c r="D41" s="94">
        <v>1054497.8180353302</v>
      </c>
      <c r="E41" s="94">
        <v>1101131.67582419</v>
      </c>
      <c r="F41" s="94">
        <v>1101145.5122051402</v>
      </c>
      <c r="G41" s="94">
        <v>1100835.6217274501</v>
      </c>
      <c r="H41" s="94">
        <v>1151784.6221217802</v>
      </c>
      <c r="I41" s="94">
        <v>1190994.3523651299</v>
      </c>
      <c r="J41" s="94">
        <v>1291799.9176016098</v>
      </c>
      <c r="K41" s="94">
        <v>1292568.3433134097</v>
      </c>
      <c r="L41" s="94">
        <v>1378727.84122396</v>
      </c>
      <c r="M41" s="94">
        <v>1380426.61603283</v>
      </c>
      <c r="N41" s="94">
        <v>1379701.4401199399</v>
      </c>
      <c r="O41" s="94">
        <v>1394104.65159029</v>
      </c>
    </row>
    <row r="42" spans="1:15" x14ac:dyDescent="0.2">
      <c r="B42" s="93" t="s">
        <v>32</v>
      </c>
      <c r="C42" s="94">
        <v>14690553.737557579</v>
      </c>
      <c r="D42" s="94">
        <v>14640202.771</v>
      </c>
      <c r="E42" s="94">
        <v>14711849.06927648</v>
      </c>
      <c r="F42" s="94">
        <v>15600906.015545132</v>
      </c>
      <c r="G42" s="94">
        <v>15733743.364911247</v>
      </c>
      <c r="H42" s="94">
        <v>15929070.143158868</v>
      </c>
      <c r="I42" s="94">
        <v>15694023.363044571</v>
      </c>
      <c r="J42" s="94">
        <v>16310078.641895328</v>
      </c>
      <c r="K42" s="94">
        <v>16348012.88635762</v>
      </c>
      <c r="L42" s="94">
        <v>16398410.173897339</v>
      </c>
      <c r="M42" s="94">
        <v>15770653.078608502</v>
      </c>
      <c r="N42" s="94">
        <v>16043412.344836911</v>
      </c>
      <c r="O42" s="94">
        <v>16517923.07170447</v>
      </c>
    </row>
    <row r="43" spans="1:15" x14ac:dyDescent="0.2">
      <c r="B43" s="93" t="s">
        <v>33</v>
      </c>
      <c r="C43" s="94">
        <v>66981.277823990007</v>
      </c>
      <c r="D43" s="94">
        <v>68581.19200000001</v>
      </c>
      <c r="E43" s="94">
        <v>70032.705000219998</v>
      </c>
      <c r="F43" s="94">
        <v>74188.024776990002</v>
      </c>
      <c r="G43" s="94">
        <v>73001.051887130001</v>
      </c>
      <c r="H43" s="94">
        <v>75986.90792731999</v>
      </c>
      <c r="I43" s="94">
        <v>81338.368205930004</v>
      </c>
      <c r="J43" s="94">
        <v>83433.381384470005</v>
      </c>
      <c r="K43" s="94">
        <v>85783.879719870005</v>
      </c>
      <c r="L43" s="94">
        <v>94627.72255952</v>
      </c>
      <c r="M43" s="94">
        <v>96850.307276060004</v>
      </c>
      <c r="N43" s="94">
        <v>99649.912136739978</v>
      </c>
      <c r="O43" s="94">
        <v>105753.22185577999</v>
      </c>
    </row>
    <row r="44" spans="1:15" x14ac:dyDescent="0.2">
      <c r="B44" s="93" t="s">
        <v>34</v>
      </c>
      <c r="C44" s="94">
        <v>133407.47081229</v>
      </c>
      <c r="D44" s="94">
        <v>132098.72399999999</v>
      </c>
      <c r="E44" s="94">
        <v>89733.33897099999</v>
      </c>
      <c r="F44" s="94">
        <v>178139.76834314998</v>
      </c>
      <c r="G44" s="94">
        <v>159408.04827576998</v>
      </c>
      <c r="H44" s="94">
        <v>117466.63919149998</v>
      </c>
      <c r="I44" s="94">
        <v>162134.84311967003</v>
      </c>
      <c r="J44" s="94">
        <v>123808.43816218</v>
      </c>
      <c r="K44" s="94">
        <v>156339.85808299997</v>
      </c>
      <c r="L44" s="94">
        <v>170344.04615633996</v>
      </c>
      <c r="M44" s="94">
        <v>166034.57746728</v>
      </c>
      <c r="N44" s="94">
        <v>180218.54009159</v>
      </c>
      <c r="O44" s="94">
        <v>180218.54009159</v>
      </c>
    </row>
    <row r="45" spans="1:15" x14ac:dyDescent="0.2">
      <c r="B45" s="93" t="s">
        <v>35</v>
      </c>
      <c r="C45" s="94">
        <v>300282.16100000002</v>
      </c>
      <c r="D45" s="94">
        <v>304587.69115273957</v>
      </c>
      <c r="E45" s="94">
        <v>319352.74984223774</v>
      </c>
      <c r="F45" s="94">
        <v>297885.17295813252</v>
      </c>
      <c r="G45" s="94">
        <v>334932.69389580877</v>
      </c>
      <c r="H45" s="94">
        <v>300238.88813443528</v>
      </c>
      <c r="I45" s="94">
        <v>495740.47655823873</v>
      </c>
      <c r="J45" s="94">
        <v>413262.80663113965</v>
      </c>
      <c r="K45" s="94">
        <v>443018.43277377961</v>
      </c>
      <c r="L45" s="94">
        <v>463894.75940918247</v>
      </c>
      <c r="M45" s="94">
        <v>486265.12240751495</v>
      </c>
      <c r="N45" s="94">
        <v>546611.99075061129</v>
      </c>
      <c r="O45" s="94">
        <v>546611.99075061129</v>
      </c>
    </row>
    <row r="46" spans="1:15" ht="6.75" customHeight="1" x14ac:dyDescent="0.2">
      <c r="A46" s="80" t="s">
        <v>113</v>
      </c>
      <c r="B46" s="101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6.75" customHeight="1" x14ac:dyDescent="0.2">
      <c r="B47" s="101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5" ht="6.75" customHeight="1" x14ac:dyDescent="0.2">
      <c r="B48" s="101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s="89" customFormat="1" x14ac:dyDescent="0.2">
      <c r="A49" s="89" t="s">
        <v>114</v>
      </c>
      <c r="B49" s="102" t="s">
        <v>115</v>
      </c>
      <c r="C49" s="91">
        <v>8625771.7796736602</v>
      </c>
      <c r="D49" s="91">
        <v>8467394.2232700288</v>
      </c>
      <c r="E49" s="91">
        <v>8611984.1124685537</v>
      </c>
      <c r="F49" s="91">
        <v>9216164.6047892794</v>
      </c>
      <c r="G49" s="91">
        <v>9757261.418336153</v>
      </c>
      <c r="H49" s="91">
        <v>10578122.121834075</v>
      </c>
      <c r="I49" s="91">
        <v>10513081.506176973</v>
      </c>
      <c r="J49" s="91">
        <v>10749123.618535379</v>
      </c>
      <c r="K49" s="91">
        <v>11162012.026595771</v>
      </c>
      <c r="L49" s="91">
        <v>11537186.272419723</v>
      </c>
      <c r="M49" s="91">
        <v>12094391.308794286</v>
      </c>
      <c r="N49" s="91">
        <v>12562525.53242214</v>
      </c>
      <c r="O49" s="91">
        <v>13428673.030815458</v>
      </c>
    </row>
    <row r="50" spans="1:15" x14ac:dyDescent="0.2">
      <c r="B50" s="103" t="s">
        <v>31</v>
      </c>
      <c r="C50" s="94">
        <v>1540836.38932427</v>
      </c>
      <c r="D50" s="94">
        <v>1352469.51528878</v>
      </c>
      <c r="E50" s="94">
        <v>1280955.4496676198</v>
      </c>
      <c r="F50" s="94">
        <v>1456039.8533356898</v>
      </c>
      <c r="G50" s="94">
        <v>1386381.2098684302</v>
      </c>
      <c r="H50" s="94">
        <v>1915125.8306396401</v>
      </c>
      <c r="I50" s="94">
        <v>1426598.7236738999</v>
      </c>
      <c r="J50" s="94">
        <v>1672276.6989942</v>
      </c>
      <c r="K50" s="94">
        <v>1764229.06865614</v>
      </c>
      <c r="L50" s="94">
        <v>1898149.25497828</v>
      </c>
      <c r="M50" s="94">
        <v>1887234.5987207601</v>
      </c>
      <c r="N50" s="94">
        <v>2002686.7120641603</v>
      </c>
      <c r="O50" s="94">
        <v>2137492.0712690898</v>
      </c>
    </row>
    <row r="51" spans="1:15" x14ac:dyDescent="0.2">
      <c r="B51" s="103" t="s">
        <v>32</v>
      </c>
      <c r="C51" s="94">
        <v>6932833.0952797402</v>
      </c>
      <c r="D51" s="94">
        <v>6967267.0999999996</v>
      </c>
      <c r="E51" s="94">
        <v>7197487.2184918197</v>
      </c>
      <c r="F51" s="94">
        <v>7587124.5600123713</v>
      </c>
      <c r="G51" s="94">
        <v>8198127.4657470006</v>
      </c>
      <c r="H51" s="94">
        <v>8507622.0604854915</v>
      </c>
      <c r="I51" s="94">
        <v>8871503.0399800297</v>
      </c>
      <c r="J51" s="94">
        <v>8909797.4866646305</v>
      </c>
      <c r="K51" s="94">
        <v>9223922.1117641684</v>
      </c>
      <c r="L51" s="94">
        <v>9441593.4537771121</v>
      </c>
      <c r="M51" s="94">
        <v>10009810.576711439</v>
      </c>
      <c r="N51" s="94">
        <v>10363343.43602466</v>
      </c>
      <c r="O51" s="94">
        <v>11086935.81945</v>
      </c>
    </row>
    <row r="52" spans="1:15" x14ac:dyDescent="0.2">
      <c r="B52" s="103" t="s">
        <v>33</v>
      </c>
      <c r="C52" s="94">
        <v>65047.048681280001</v>
      </c>
      <c r="D52" s="94">
        <v>61867.288999999997</v>
      </c>
      <c r="E52" s="94">
        <v>65468.270721499997</v>
      </c>
      <c r="F52" s="94">
        <v>76340.959609359983</v>
      </c>
      <c r="G52" s="94">
        <v>70869.101853219996</v>
      </c>
      <c r="H52" s="94">
        <v>68977.248887830006</v>
      </c>
      <c r="I52" s="94">
        <v>68771.038810619997</v>
      </c>
      <c r="J52" s="94">
        <v>70715.447467110003</v>
      </c>
      <c r="K52" s="94">
        <v>80045.397456160004</v>
      </c>
      <c r="L52" s="94">
        <v>82437.710900110003</v>
      </c>
      <c r="M52" s="94">
        <v>76940.871168740006</v>
      </c>
      <c r="N52" s="94">
        <v>77713.718866759998</v>
      </c>
      <c r="O52" s="94">
        <v>85463.474629809993</v>
      </c>
    </row>
    <row r="53" spans="1:15" x14ac:dyDescent="0.2">
      <c r="B53" s="103" t="s">
        <v>34</v>
      </c>
      <c r="C53" s="94">
        <v>42457.400388369999</v>
      </c>
      <c r="D53" s="94">
        <v>42490.072</v>
      </c>
      <c r="E53" s="94">
        <v>16790.346482819998</v>
      </c>
      <c r="F53" s="94">
        <v>49095.772587369996</v>
      </c>
      <c r="G53" s="94">
        <v>47443.338468549999</v>
      </c>
      <c r="H53" s="94">
        <v>41008.150796219998</v>
      </c>
      <c r="I53" s="94">
        <v>46065.619822029999</v>
      </c>
      <c r="J53" s="94">
        <v>40683.175258589996</v>
      </c>
      <c r="K53" s="94">
        <v>31810.116740669997</v>
      </c>
      <c r="L53" s="94">
        <v>53376.321448189992</v>
      </c>
      <c r="M53" s="94">
        <v>52065.392326579997</v>
      </c>
      <c r="N53" s="94">
        <v>53788.614572249993</v>
      </c>
      <c r="O53" s="94">
        <v>53788.614572249993</v>
      </c>
    </row>
    <row r="54" spans="1:15" x14ac:dyDescent="0.2">
      <c r="B54" s="103" t="s">
        <v>35</v>
      </c>
      <c r="C54" s="94">
        <v>44597.845999999998</v>
      </c>
      <c r="D54" s="94">
        <v>43300.246981247707</v>
      </c>
      <c r="E54" s="94">
        <v>51282.827104794604</v>
      </c>
      <c r="F54" s="94">
        <v>47563.459244487902</v>
      </c>
      <c r="G54" s="94">
        <v>54440.302398952699</v>
      </c>
      <c r="H54" s="94">
        <v>45388.8310248938</v>
      </c>
      <c r="I54" s="94">
        <v>100143.08389039199</v>
      </c>
      <c r="J54" s="94">
        <v>55650.810150848592</v>
      </c>
      <c r="K54" s="94">
        <v>62005.331978632705</v>
      </c>
      <c r="L54" s="94">
        <v>61629.531316031396</v>
      </c>
      <c r="M54" s="94">
        <v>68339.869866765905</v>
      </c>
      <c r="N54" s="94">
        <v>64993.050894308995</v>
      </c>
      <c r="O54" s="94">
        <v>64993.050894308995</v>
      </c>
    </row>
    <row r="55" spans="1:15" s="89" customFormat="1" x14ac:dyDescent="0.2">
      <c r="A55" s="89" t="s">
        <v>116</v>
      </c>
      <c r="B55" s="102" t="s">
        <v>117</v>
      </c>
      <c r="C55" s="91">
        <v>18229533.646490257</v>
      </c>
      <c r="D55" s="91">
        <v>18807815.439340439</v>
      </c>
      <c r="E55" s="91">
        <v>19321592.28438706</v>
      </c>
      <c r="F55" s="91">
        <v>19903120.227330085</v>
      </c>
      <c r="G55" s="91">
        <v>20298614.38306595</v>
      </c>
      <c r="H55" s="91">
        <v>20165858.655611269</v>
      </c>
      <c r="I55" s="91">
        <v>20212154.809280608</v>
      </c>
      <c r="J55" s="91">
        <v>20561724.331947595</v>
      </c>
      <c r="K55" s="91">
        <v>21129112.897539597</v>
      </c>
      <c r="L55" s="91">
        <v>21409775.325960122</v>
      </c>
      <c r="M55" s="91">
        <v>21535340.329674117</v>
      </c>
      <c r="N55" s="91">
        <v>21698784.946097337</v>
      </c>
      <c r="O55" s="91">
        <v>22033646.397675283</v>
      </c>
    </row>
    <row r="56" spans="1:15" s="89" customFormat="1" x14ac:dyDescent="0.2">
      <c r="B56" s="103" t="s">
        <v>31</v>
      </c>
      <c r="C56" s="94">
        <v>1336338.6505134699</v>
      </c>
      <c r="D56" s="94">
        <v>1274490.06944137</v>
      </c>
      <c r="E56" s="94">
        <v>1256418.1485762801</v>
      </c>
      <c r="F56" s="94">
        <v>1395109.31430738</v>
      </c>
      <c r="G56" s="94">
        <v>1064034.9542039598</v>
      </c>
      <c r="H56" s="94">
        <v>989937.72335502005</v>
      </c>
      <c r="I56" s="94">
        <v>917546.19503508997</v>
      </c>
      <c r="J56" s="94">
        <v>1036520.59808287</v>
      </c>
      <c r="K56" s="94">
        <v>1027631.84976737</v>
      </c>
      <c r="L56" s="94">
        <v>1122322.5264423902</v>
      </c>
      <c r="M56" s="94">
        <v>1063047.5756457699</v>
      </c>
      <c r="N56" s="94">
        <v>1075333.1794346899</v>
      </c>
      <c r="O56" s="94">
        <v>1183258.6754804798</v>
      </c>
    </row>
    <row r="57" spans="1:15" s="89" customFormat="1" x14ac:dyDescent="0.2">
      <c r="B57" s="93" t="s">
        <v>118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</row>
    <row r="58" spans="1:15" x14ac:dyDescent="0.2">
      <c r="B58" s="103" t="s">
        <v>32</v>
      </c>
      <c r="C58" s="94">
        <v>16567479.622290971</v>
      </c>
      <c r="D58" s="94">
        <v>17201873.452999998</v>
      </c>
      <c r="E58" s="94">
        <v>17731433.26838126</v>
      </c>
      <c r="F58" s="94">
        <v>18159679.739469469</v>
      </c>
      <c r="G58" s="94">
        <v>18877554.332963288</v>
      </c>
      <c r="H58" s="94">
        <v>18861285.68148132</v>
      </c>
      <c r="I58" s="94">
        <v>18734031.340215452</v>
      </c>
      <c r="J58" s="94">
        <v>19159974.977973871</v>
      </c>
      <c r="K58" s="94">
        <v>19685666.002829574</v>
      </c>
      <c r="L58" s="94">
        <v>19853158.093518537</v>
      </c>
      <c r="M58" s="94">
        <v>20032620.989650201</v>
      </c>
      <c r="N58" s="94">
        <v>20161986.882485472</v>
      </c>
      <c r="O58" s="94">
        <v>20370022.24410345</v>
      </c>
    </row>
    <row r="59" spans="1:15" x14ac:dyDescent="0.2">
      <c r="B59" s="93" t="s">
        <v>118</v>
      </c>
      <c r="C59" s="94">
        <v>5737546.6247811597</v>
      </c>
      <c r="D59" s="94">
        <v>6170586.1359999999</v>
      </c>
      <c r="E59" s="94">
        <v>6215769.9696904402</v>
      </c>
      <c r="F59" s="94">
        <v>6433385.5874734987</v>
      </c>
      <c r="G59" s="94">
        <v>6444535.1389485598</v>
      </c>
      <c r="H59" s="94">
        <v>6338141.9136319002</v>
      </c>
      <c r="I59" s="94">
        <v>6061586.0162142292</v>
      </c>
      <c r="J59" s="94">
        <v>6015691.7674840894</v>
      </c>
      <c r="K59" s="94">
        <v>6184807.0818960508</v>
      </c>
      <c r="L59" s="94">
        <v>5956292.0760366702</v>
      </c>
      <c r="M59" s="94">
        <v>6097287.3749138899</v>
      </c>
      <c r="N59" s="94">
        <v>6239580.9321130197</v>
      </c>
      <c r="O59" s="94">
        <v>6236524.3423329592</v>
      </c>
    </row>
    <row r="60" spans="1:15" x14ac:dyDescent="0.2">
      <c r="B60" s="103" t="s">
        <v>33</v>
      </c>
      <c r="C60" s="94">
        <v>64405.748734639994</v>
      </c>
      <c r="D60" s="94">
        <v>73604.49500000001</v>
      </c>
      <c r="E60" s="94">
        <v>76685.403558289981</v>
      </c>
      <c r="F60" s="94">
        <v>76033.263120639996</v>
      </c>
      <c r="G60" s="94">
        <v>74716.040153049995</v>
      </c>
      <c r="H60" s="94">
        <v>82297.972256169989</v>
      </c>
      <c r="I60" s="94">
        <v>83384.568701740005</v>
      </c>
      <c r="J60" s="94">
        <v>90654.268772780022</v>
      </c>
      <c r="K60" s="94">
        <v>96076.550706409995</v>
      </c>
      <c r="L60" s="94">
        <v>98855.527349610013</v>
      </c>
      <c r="M60" s="94">
        <v>100408.59078883001</v>
      </c>
      <c r="N60" s="94">
        <v>107709.68846546</v>
      </c>
      <c r="O60" s="94">
        <v>126610.28237964003</v>
      </c>
    </row>
    <row r="61" spans="1:15" x14ac:dyDescent="0.2">
      <c r="B61" s="93" t="s">
        <v>118</v>
      </c>
      <c r="C61" s="94">
        <v>5805.7849867100003</v>
      </c>
      <c r="D61" s="94">
        <v>4565.6750000000002</v>
      </c>
      <c r="E61" s="94">
        <v>4777.2217706899992</v>
      </c>
      <c r="F61" s="94">
        <v>0.1051026</v>
      </c>
      <c r="G61" s="94">
        <v>5.5871271900000004</v>
      </c>
      <c r="H61" s="94">
        <v>6673.8699070100001</v>
      </c>
      <c r="I61" s="94">
        <v>4692.9614912500001</v>
      </c>
      <c r="J61" s="94">
        <v>6041.5000952700002</v>
      </c>
      <c r="K61" s="94">
        <v>5402.1727532100003</v>
      </c>
      <c r="L61" s="94">
        <v>6952.6653594199997</v>
      </c>
      <c r="M61" s="94">
        <v>7334.8997080700001</v>
      </c>
      <c r="N61" s="94">
        <v>9689.5075835900006</v>
      </c>
      <c r="O61" s="94">
        <v>11151.373687740001</v>
      </c>
    </row>
    <row r="62" spans="1:15" x14ac:dyDescent="0.2">
      <c r="B62" s="103" t="s">
        <v>34</v>
      </c>
      <c r="C62" s="94">
        <v>48817.638951179993</v>
      </c>
      <c r="D62" s="94">
        <v>55243.214</v>
      </c>
      <c r="E62" s="94">
        <v>37797.17848165</v>
      </c>
      <c r="F62" s="94">
        <v>66895.426197179986</v>
      </c>
      <c r="G62" s="94">
        <v>58559.530659830001</v>
      </c>
      <c r="H62" s="94">
        <v>41690.926821360001</v>
      </c>
      <c r="I62" s="94">
        <v>58028.863576720003</v>
      </c>
      <c r="J62" s="94">
        <v>44325.710100850003</v>
      </c>
      <c r="K62" s="94">
        <v>64964.789620629999</v>
      </c>
      <c r="L62" s="94">
        <v>72718.230627369994</v>
      </c>
      <c r="M62" s="94">
        <v>68154.030145249999</v>
      </c>
      <c r="N62" s="94">
        <v>79295.992831770011</v>
      </c>
      <c r="O62" s="94">
        <v>79295.992831770011</v>
      </c>
    </row>
    <row r="63" spans="1:15" x14ac:dyDescent="0.2">
      <c r="B63" s="93" t="s">
        <v>118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</row>
    <row r="64" spans="1:15" x14ac:dyDescent="0.2">
      <c r="B64" s="103" t="s">
        <v>35</v>
      </c>
      <c r="C64" s="94">
        <v>212491.986</v>
      </c>
      <c r="D64" s="94">
        <v>202604.20789906933</v>
      </c>
      <c r="E64" s="94">
        <v>219258.28538958333</v>
      </c>
      <c r="F64" s="94">
        <v>205402.4842354155</v>
      </c>
      <c r="G64" s="94">
        <v>223749.52508582128</v>
      </c>
      <c r="H64" s="94">
        <v>190646.35169739899</v>
      </c>
      <c r="I64" s="94">
        <v>419163.84175160708</v>
      </c>
      <c r="J64" s="94">
        <v>230248.77701722129</v>
      </c>
      <c r="K64" s="94">
        <v>254773.70461561251</v>
      </c>
      <c r="L64" s="94">
        <v>262720.94802221336</v>
      </c>
      <c r="M64" s="94">
        <v>271109.14344406273</v>
      </c>
      <c r="N64" s="94">
        <v>274459.20287994033</v>
      </c>
      <c r="O64" s="94">
        <v>274459.20287994033</v>
      </c>
    </row>
    <row r="65" spans="2:15" x14ac:dyDescent="0.2">
      <c r="B65" s="93" t="s">
        <v>118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</row>
  </sheetData>
  <pageMargins left="0.7" right="0.7" top="0.75" bottom="0.75" header="0.3" footer="0.3"/>
  <pageSetup paperSize="9" scale="73" orientation="portrait" r:id="rId1"/>
  <headerFooter alignWithMargins="0">
    <oddFooter>&amp;A&amp;RPage &amp;P&amp;L&amp;1#&amp;"Calibri"&amp;8&amp;K000000Classified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7852-9481-49D2-A7F9-F65DA021281C}">
  <dimension ref="A1:F86"/>
  <sheetViews>
    <sheetView tabSelected="1" zoomScaleNormal="100" workbookViewId="0">
      <selection activeCell="F6" sqref="F6"/>
    </sheetView>
  </sheetViews>
  <sheetFormatPr defaultRowHeight="15" x14ac:dyDescent="0.25"/>
  <cols>
    <col min="1" max="1" width="17.85546875" bestFit="1" customWidth="1"/>
    <col min="2" max="2" width="21.7109375" style="260" bestFit="1" customWidth="1"/>
    <col min="3" max="3" width="26.5703125" style="260" bestFit="1" customWidth="1"/>
    <col min="4" max="4" width="22.140625" style="260" bestFit="1" customWidth="1"/>
    <col min="5" max="5" width="18.7109375" style="281" customWidth="1"/>
    <col min="6" max="6" width="17.28515625" customWidth="1"/>
  </cols>
  <sheetData>
    <row r="1" spans="1:5" s="50" customFormat="1" x14ac:dyDescent="0.25">
      <c r="A1" s="50" t="s">
        <v>148</v>
      </c>
      <c r="B1" s="276" t="s">
        <v>149</v>
      </c>
      <c r="C1" s="276" t="s">
        <v>150</v>
      </c>
      <c r="D1" s="276" t="s">
        <v>151</v>
      </c>
      <c r="E1" s="277" t="s">
        <v>243</v>
      </c>
    </row>
    <row r="2" spans="1:5" x14ac:dyDescent="0.25">
      <c r="A2" t="s">
        <v>152</v>
      </c>
      <c r="B2" s="260">
        <v>2534579257720.3999</v>
      </c>
      <c r="C2" s="260">
        <v>178538748486.42999</v>
      </c>
      <c r="D2" s="260">
        <v>258406425234.54004</v>
      </c>
      <c r="E2" s="278">
        <f>(D2/B2)*100</f>
        <v>10.195239483927235</v>
      </c>
    </row>
    <row r="3" spans="1:5" x14ac:dyDescent="0.25">
      <c r="A3" t="s">
        <v>153</v>
      </c>
      <c r="B3" s="260">
        <v>2857275713269.3999</v>
      </c>
      <c r="C3" s="260">
        <v>187374591457.84998</v>
      </c>
      <c r="D3" s="260">
        <v>256249346502.95004</v>
      </c>
      <c r="E3" s="278">
        <f t="shared" ref="E3:E57" si="0">(D3/B3)*100</f>
        <v>8.9683101043735149</v>
      </c>
    </row>
    <row r="4" spans="1:5" x14ac:dyDescent="0.25">
      <c r="A4" t="s">
        <v>154</v>
      </c>
      <c r="B4" s="260">
        <v>3540681348851.4199</v>
      </c>
      <c r="C4" s="260">
        <v>153275450697.78</v>
      </c>
      <c r="D4" s="260">
        <v>302556342091.51996</v>
      </c>
      <c r="E4" s="278">
        <f t="shared" si="0"/>
        <v>8.5451446284390364</v>
      </c>
    </row>
    <row r="5" spans="1:5" x14ac:dyDescent="0.25">
      <c r="A5" t="s">
        <v>155</v>
      </c>
      <c r="B5" s="260">
        <v>4082987566138.3398</v>
      </c>
      <c r="C5" s="260">
        <v>236259945815.32001</v>
      </c>
      <c r="D5" s="260">
        <v>387990843502.09003</v>
      </c>
      <c r="E5" s="278">
        <f t="shared" si="0"/>
        <v>9.5026212354853907</v>
      </c>
    </row>
    <row r="6" spans="1:5" x14ac:dyDescent="0.25">
      <c r="A6" t="s">
        <v>156</v>
      </c>
      <c r="B6" s="260">
        <v>4775628018665.5898</v>
      </c>
      <c r="C6" s="260">
        <v>250775410141.32001</v>
      </c>
      <c r="D6" s="260">
        <v>393745219519.74994</v>
      </c>
      <c r="E6" s="278">
        <f t="shared" si="0"/>
        <v>8.2448887974689988</v>
      </c>
    </row>
    <row r="7" spans="1:5" x14ac:dyDescent="0.25">
      <c r="A7" t="s">
        <v>157</v>
      </c>
      <c r="B7" s="260">
        <v>5497154075412.04</v>
      </c>
      <c r="C7" s="260">
        <v>251085530672.79001</v>
      </c>
      <c r="D7" s="260">
        <v>402154008301.34991</v>
      </c>
      <c r="E7" s="278">
        <f t="shared" si="0"/>
        <v>7.3156764897699622</v>
      </c>
    </row>
    <row r="8" spans="1:5" x14ac:dyDescent="0.25">
      <c r="A8" t="s">
        <v>158</v>
      </c>
      <c r="B8" s="260">
        <v>6092187309648.04</v>
      </c>
      <c r="C8" s="260">
        <v>269652145059.28</v>
      </c>
      <c r="D8" s="260">
        <v>426948553952.41003</v>
      </c>
      <c r="E8" s="278">
        <f t="shared" si="0"/>
        <v>7.0081324202928323</v>
      </c>
    </row>
    <row r="9" spans="1:5" x14ac:dyDescent="0.25">
      <c r="A9" t="s">
        <v>159</v>
      </c>
      <c r="B9" s="260">
        <v>6443085994179.2803</v>
      </c>
      <c r="C9" s="260">
        <v>308472346127.77997</v>
      </c>
      <c r="D9" s="260">
        <v>463489198671.11993</v>
      </c>
      <c r="E9" s="278">
        <f t="shared" si="0"/>
        <v>7.193590138170415</v>
      </c>
    </row>
    <row r="10" spans="1:5" x14ac:dyDescent="0.25">
      <c r="A10" t="s">
        <v>160</v>
      </c>
      <c r="B10" s="260">
        <v>6543764499108.21</v>
      </c>
      <c r="C10" s="260">
        <v>322866640613.97998</v>
      </c>
      <c r="D10" s="260">
        <v>494014351043.42999</v>
      </c>
      <c r="E10" s="278">
        <f t="shared" si="0"/>
        <v>7.549390738477137</v>
      </c>
    </row>
    <row r="11" spans="1:5" x14ac:dyDescent="0.25">
      <c r="A11" t="s">
        <v>161</v>
      </c>
      <c r="B11" s="260">
        <v>6882416935748.1602</v>
      </c>
      <c r="C11" s="260">
        <v>400846269103.46997</v>
      </c>
      <c r="D11" s="260">
        <v>650050306497.41003</v>
      </c>
      <c r="E11" s="278">
        <f t="shared" si="0"/>
        <v>9.4450875697600516</v>
      </c>
    </row>
    <row r="12" spans="1:5" x14ac:dyDescent="0.25">
      <c r="A12" t="s">
        <v>162</v>
      </c>
      <c r="B12" s="260">
        <v>7600907807839.1797</v>
      </c>
      <c r="C12" s="260">
        <v>1194888743821.3501</v>
      </c>
      <c r="D12" s="260">
        <v>1853108064211.3701</v>
      </c>
      <c r="E12" s="278">
        <f t="shared" si="0"/>
        <v>24.38008868230412</v>
      </c>
    </row>
    <row r="13" spans="1:5" x14ac:dyDescent="0.25">
      <c r="A13" t="s">
        <v>163</v>
      </c>
      <c r="B13" s="260">
        <v>8197437995693.46</v>
      </c>
      <c r="C13" s="260">
        <v>2283165721879.8999</v>
      </c>
      <c r="D13" s="260">
        <v>3053815125268.5703</v>
      </c>
      <c r="E13" s="278">
        <f t="shared" si="0"/>
        <v>37.253287269423666</v>
      </c>
    </row>
    <row r="14" spans="1:5" x14ac:dyDescent="0.25">
      <c r="A14" t="s">
        <v>164</v>
      </c>
      <c r="B14" s="260">
        <v>8293850403899.9805</v>
      </c>
      <c r="C14" s="260">
        <v>2440269650631.25</v>
      </c>
      <c r="D14" s="260">
        <v>3076894983949.5503</v>
      </c>
      <c r="E14" s="278">
        <f t="shared" si="0"/>
        <v>37.098510753252981</v>
      </c>
    </row>
    <row r="15" spans="1:5" x14ac:dyDescent="0.25">
      <c r="A15" t="s">
        <v>165</v>
      </c>
      <c r="B15" s="260">
        <v>8522463688189.4199</v>
      </c>
      <c r="C15" s="260">
        <v>2598895290746.3398</v>
      </c>
      <c r="D15" s="260">
        <v>3268328312930.3198</v>
      </c>
      <c r="E15" s="278">
        <f t="shared" si="0"/>
        <v>38.34957158526386</v>
      </c>
    </row>
    <row r="16" spans="1:5" x14ac:dyDescent="0.25">
      <c r="A16" t="s">
        <v>166</v>
      </c>
      <c r="B16" s="260">
        <v>8655734711370.3799</v>
      </c>
      <c r="C16" s="260">
        <v>2657080021505.8799</v>
      </c>
      <c r="D16" s="260">
        <v>3253143658455.6709</v>
      </c>
      <c r="E16" s="278">
        <f t="shared" si="0"/>
        <v>37.583680264394701</v>
      </c>
    </row>
    <row r="17" spans="1:5" x14ac:dyDescent="0.25">
      <c r="A17" t="s">
        <v>167</v>
      </c>
      <c r="B17" s="260">
        <v>7018272394028.0098</v>
      </c>
      <c r="C17" s="260">
        <v>1130754330474.5898</v>
      </c>
      <c r="D17" s="260">
        <v>1413697598993.28</v>
      </c>
      <c r="E17" s="278">
        <f t="shared" si="0"/>
        <v>20.143099606624332</v>
      </c>
    </row>
    <row r="18" spans="1:5" x14ac:dyDescent="0.25">
      <c r="A18" t="s">
        <v>168</v>
      </c>
      <c r="B18" s="260">
        <v>7016576903785.04</v>
      </c>
      <c r="C18" s="260">
        <v>835260813759.41003</v>
      </c>
      <c r="D18" s="260">
        <v>1139901822898.72</v>
      </c>
      <c r="E18" s="278">
        <f t="shared" si="0"/>
        <v>16.2458395102006</v>
      </c>
    </row>
    <row r="19" spans="1:5" x14ac:dyDescent="0.25">
      <c r="A19" t="s">
        <v>169</v>
      </c>
      <c r="B19" s="260">
        <v>6713865566509.04</v>
      </c>
      <c r="C19" s="260">
        <v>575105853562.33008</v>
      </c>
      <c r="D19" s="260">
        <v>782059405942.19006</v>
      </c>
      <c r="E19" s="278">
        <f t="shared" si="0"/>
        <v>11.648422182346909</v>
      </c>
    </row>
    <row r="20" spans="1:5" x14ac:dyDescent="0.25">
      <c r="A20" t="s">
        <v>170</v>
      </c>
      <c r="B20" s="260">
        <v>6960441448527.8301</v>
      </c>
      <c r="C20" s="260">
        <v>537844328297.43994</v>
      </c>
      <c r="D20" s="260">
        <v>688360212718.77991</v>
      </c>
      <c r="E20" s="278">
        <f t="shared" si="0"/>
        <v>9.8896056781624342</v>
      </c>
    </row>
    <row r="21" spans="1:5" x14ac:dyDescent="0.25">
      <c r="A21" t="s">
        <v>171</v>
      </c>
      <c r="B21" s="260">
        <v>6641301898408.54</v>
      </c>
      <c r="C21" s="260">
        <v>247501345968.35001</v>
      </c>
      <c r="D21" s="260">
        <v>383311280069.27008</v>
      </c>
      <c r="E21" s="278">
        <f t="shared" si="0"/>
        <v>5.7716286043422187</v>
      </c>
    </row>
    <row r="22" spans="1:5" x14ac:dyDescent="0.25">
      <c r="A22" t="s">
        <v>172</v>
      </c>
      <c r="B22" s="260">
        <v>6613557354197.0498</v>
      </c>
      <c r="C22" s="260">
        <v>261567416103.33002</v>
      </c>
      <c r="D22" s="260">
        <v>301919088056.19995</v>
      </c>
      <c r="E22" s="278">
        <f t="shared" si="0"/>
        <v>4.5651541505812778</v>
      </c>
    </row>
    <row r="23" spans="1:5" x14ac:dyDescent="0.25">
      <c r="A23" t="s">
        <v>173</v>
      </c>
      <c r="B23" s="260">
        <v>7468489007393.0498</v>
      </c>
      <c r="C23" s="260">
        <v>248053190262.06</v>
      </c>
      <c r="D23" s="260">
        <v>338786776715.78998</v>
      </c>
      <c r="E23" s="278">
        <f t="shared" si="0"/>
        <v>4.5362157777888577</v>
      </c>
    </row>
    <row r="24" spans="1:5" x14ac:dyDescent="0.25">
      <c r="A24" t="s">
        <v>174</v>
      </c>
      <c r="B24" s="260">
        <v>7593696555200.6396</v>
      </c>
      <c r="C24" s="260">
        <v>239052889982.91998</v>
      </c>
      <c r="D24" s="260">
        <v>326084140305.15997</v>
      </c>
      <c r="E24" s="278">
        <f t="shared" si="0"/>
        <v>4.2941423578722953</v>
      </c>
    </row>
    <row r="25" spans="1:5" x14ac:dyDescent="0.25">
      <c r="A25" t="s">
        <v>175</v>
      </c>
      <c r="B25" s="260">
        <v>7721226744387.0303</v>
      </c>
      <c r="C25" s="260">
        <v>201865527751.38998</v>
      </c>
      <c r="D25" s="260">
        <v>286088816439.54004</v>
      </c>
      <c r="E25" s="278">
        <f t="shared" si="0"/>
        <v>3.7052249067483118</v>
      </c>
    </row>
    <row r="26" spans="1:5" x14ac:dyDescent="0.25">
      <c r="A26" t="s">
        <v>176</v>
      </c>
      <c r="B26" s="260">
        <v>7803728430565.21</v>
      </c>
      <c r="C26" s="260">
        <v>225465989904.29001</v>
      </c>
      <c r="D26" s="260">
        <v>311801388084.33997</v>
      </c>
      <c r="E26" s="278">
        <f t="shared" si="0"/>
        <v>3.9955438077918446</v>
      </c>
    </row>
    <row r="27" spans="1:5" x14ac:dyDescent="0.25">
      <c r="A27" t="s">
        <v>177</v>
      </c>
      <c r="B27" s="260">
        <v>8295726005685.5498</v>
      </c>
      <c r="C27" s="260">
        <v>175561240904.97</v>
      </c>
      <c r="D27" s="260">
        <v>321919947898.95996</v>
      </c>
      <c r="E27" s="278">
        <f t="shared" si="0"/>
        <v>3.8805518369137224</v>
      </c>
    </row>
    <row r="28" spans="1:5" x14ac:dyDescent="0.25">
      <c r="A28" t="s">
        <v>178</v>
      </c>
      <c r="B28" s="260">
        <v>8874939573529.2207</v>
      </c>
      <c r="C28" s="260">
        <v>179185064033.69</v>
      </c>
      <c r="D28" s="260">
        <v>315225090224.91003</v>
      </c>
      <c r="E28" s="278">
        <f t="shared" si="0"/>
        <v>3.5518561857605664</v>
      </c>
    </row>
    <row r="29" spans="1:5" x14ac:dyDescent="0.25">
      <c r="A29" t="s">
        <v>179</v>
      </c>
      <c r="B29" s="260">
        <v>9478907768435.3105</v>
      </c>
      <c r="C29" s="260">
        <v>179543850382.26999</v>
      </c>
      <c r="D29" s="260">
        <v>321656419816.59998</v>
      </c>
      <c r="E29" s="278">
        <f t="shared" si="0"/>
        <v>3.3933911762251063</v>
      </c>
    </row>
    <row r="30" spans="1:5" x14ac:dyDescent="0.25">
      <c r="A30" t="s">
        <v>180</v>
      </c>
      <c r="B30" s="260">
        <v>9856904650564.5508</v>
      </c>
      <c r="C30" s="260">
        <v>237841443700.14999</v>
      </c>
      <c r="D30" s="260">
        <v>374854418837.25006</v>
      </c>
      <c r="E30" s="278">
        <f t="shared" si="0"/>
        <v>3.8029628177014012</v>
      </c>
    </row>
    <row r="31" spans="1:5" x14ac:dyDescent="0.25">
      <c r="A31" t="s">
        <v>181</v>
      </c>
      <c r="B31" s="260">
        <v>10230456757168.199</v>
      </c>
      <c r="C31" s="260">
        <v>228578439097.51001</v>
      </c>
      <c r="D31" s="260">
        <v>380095600545.40997</v>
      </c>
      <c r="E31" s="278">
        <f t="shared" si="0"/>
        <v>3.7153336314049463</v>
      </c>
    </row>
    <row r="32" spans="1:5" x14ac:dyDescent="0.25">
      <c r="A32" t="s">
        <v>182</v>
      </c>
      <c r="B32" s="260">
        <v>10916825767886.9</v>
      </c>
      <c r="C32" s="260">
        <v>228060169435.38</v>
      </c>
      <c r="D32" s="260">
        <v>398676311891.38</v>
      </c>
      <c r="E32" s="278">
        <f t="shared" si="0"/>
        <v>3.6519435261496271</v>
      </c>
    </row>
    <row r="33" spans="1:5" x14ac:dyDescent="0.25">
      <c r="A33" t="s">
        <v>183</v>
      </c>
      <c r="B33" s="260">
        <v>11984023166651.1</v>
      </c>
      <c r="C33" s="260">
        <v>228500137204.30002</v>
      </c>
      <c r="D33" s="260">
        <v>354671763966.60004</v>
      </c>
      <c r="E33" s="278">
        <f t="shared" si="0"/>
        <v>2.9595383706664848</v>
      </c>
    </row>
    <row r="34" spans="1:5" x14ac:dyDescent="0.25">
      <c r="A34" t="s">
        <v>184</v>
      </c>
      <c r="B34" s="260">
        <v>12572749101149.4</v>
      </c>
      <c r="C34" s="260">
        <v>372230037987.54999</v>
      </c>
      <c r="D34" s="260">
        <v>478712428991.29999</v>
      </c>
      <c r="E34" s="278">
        <f t="shared" si="0"/>
        <v>3.80753982394778</v>
      </c>
    </row>
    <row r="35" spans="1:5" x14ac:dyDescent="0.25">
      <c r="A35" t="s">
        <v>185</v>
      </c>
      <c r="B35" s="260">
        <v>12650841879925.76</v>
      </c>
      <c r="C35" s="260">
        <v>393230848772.94995</v>
      </c>
      <c r="D35" s="260">
        <v>627837264619.37012</v>
      </c>
      <c r="E35" s="278">
        <f t="shared" si="0"/>
        <v>4.9628101479603233</v>
      </c>
    </row>
    <row r="36" spans="1:5" x14ac:dyDescent="0.25">
      <c r="A36" t="s">
        <v>186</v>
      </c>
      <c r="B36" s="260">
        <v>12155584674156.457</v>
      </c>
      <c r="C36" s="260">
        <v>461022640232.98987</v>
      </c>
      <c r="D36" s="260">
        <v>621342992127.87988</v>
      </c>
      <c r="E36" s="278">
        <f t="shared" si="0"/>
        <v>5.1115845825902104</v>
      </c>
    </row>
    <row r="37" spans="1:5" x14ac:dyDescent="0.25">
      <c r="A37" t="s">
        <v>187</v>
      </c>
      <c r="B37" s="260">
        <v>12122093344322.512</v>
      </c>
      <c r="C37" s="260">
        <v>471385831493.76996</v>
      </c>
      <c r="D37" s="260">
        <v>645403481122.90991</v>
      </c>
      <c r="E37" s="278">
        <f t="shared" si="0"/>
        <v>5.3241916457044134</v>
      </c>
    </row>
    <row r="38" spans="1:5" x14ac:dyDescent="0.25">
      <c r="A38" t="s">
        <v>188</v>
      </c>
      <c r="B38" s="260">
        <v>12055649994538.461</v>
      </c>
      <c r="C38" s="260">
        <v>662317418943.66016</v>
      </c>
      <c r="D38" s="260">
        <v>1293918231045.3</v>
      </c>
      <c r="E38" s="278">
        <f t="shared" si="0"/>
        <v>10.732878207574709</v>
      </c>
    </row>
    <row r="39" spans="1:5" x14ac:dyDescent="0.25">
      <c r="A39" t="s">
        <v>189</v>
      </c>
      <c r="B39" s="260">
        <v>14295052414531</v>
      </c>
      <c r="C39" s="260">
        <v>777537269189.51001</v>
      </c>
      <c r="D39" s="260">
        <v>1677271649650.6201</v>
      </c>
      <c r="E39" s="278">
        <f t="shared" si="0"/>
        <v>11.733231897391745</v>
      </c>
    </row>
    <row r="40" spans="1:5" x14ac:dyDescent="0.25">
      <c r="A40" t="s">
        <v>190</v>
      </c>
      <c r="B40" s="260">
        <v>14841909001337.029</v>
      </c>
      <c r="C40" s="260">
        <v>1056218158070.28</v>
      </c>
      <c r="D40" s="260">
        <v>2190509814458.0896</v>
      </c>
      <c r="E40" s="278">
        <f t="shared" si="0"/>
        <v>14.758949231266397</v>
      </c>
    </row>
    <row r="41" spans="1:5" x14ac:dyDescent="0.25">
      <c r="A41" t="s">
        <v>191</v>
      </c>
      <c r="B41" s="260">
        <v>14834806324485.393</v>
      </c>
      <c r="C41" s="260">
        <v>956238089330.44006</v>
      </c>
      <c r="D41" s="260">
        <v>2083489137260.4004</v>
      </c>
      <c r="E41" s="278">
        <f t="shared" si="0"/>
        <v>14.044599516082155</v>
      </c>
    </row>
    <row r="42" spans="1:5" x14ac:dyDescent="0.25">
      <c r="A42" t="s">
        <v>192</v>
      </c>
      <c r="B42" s="260">
        <v>16185253368389.639</v>
      </c>
      <c r="C42" s="260">
        <v>1092619114138.87</v>
      </c>
      <c r="D42" s="260">
        <v>2370243313506.9995</v>
      </c>
      <c r="E42" s="278">
        <f t="shared" si="0"/>
        <v>14.644462212350454</v>
      </c>
    </row>
    <row r="43" spans="1:5" x14ac:dyDescent="0.25">
      <c r="A43" t="s">
        <v>193</v>
      </c>
      <c r="B43" s="260">
        <v>15908443034592.051</v>
      </c>
      <c r="C43" s="260">
        <v>1380191869954.8701</v>
      </c>
      <c r="D43" s="260">
        <v>2387692236277.8096</v>
      </c>
      <c r="E43" s="278">
        <f t="shared" si="0"/>
        <v>15.008962417540808</v>
      </c>
    </row>
    <row r="44" spans="1:5" x14ac:dyDescent="0.25">
      <c r="A44" t="s">
        <v>194</v>
      </c>
      <c r="B44" s="260">
        <v>16039579969071.652</v>
      </c>
      <c r="C44" s="260">
        <v>1446154022400.9702</v>
      </c>
      <c r="D44" s="260">
        <v>2426764692268.6499</v>
      </c>
      <c r="E44" s="278">
        <f t="shared" si="0"/>
        <v>15.129851884825307</v>
      </c>
    </row>
    <row r="45" spans="1:5" x14ac:dyDescent="0.25">
      <c r="A45" t="s">
        <v>195</v>
      </c>
      <c r="B45" s="260">
        <v>15959053146820.221</v>
      </c>
      <c r="C45" s="260">
        <v>1217178061495.4199</v>
      </c>
      <c r="D45" s="260">
        <v>2363476670869.77</v>
      </c>
      <c r="E45" s="278">
        <f t="shared" si="0"/>
        <v>14.809629676185917</v>
      </c>
    </row>
    <row r="46" spans="1:5" x14ac:dyDescent="0.25">
      <c r="A46" t="s">
        <v>196</v>
      </c>
      <c r="B46" s="260">
        <v>15831554777507.672</v>
      </c>
      <c r="C46" s="260">
        <v>1431874820432.127</v>
      </c>
      <c r="D46" s="260">
        <v>2189274331185.72</v>
      </c>
      <c r="E46" s="278">
        <f t="shared" si="0"/>
        <v>13.82854913464395</v>
      </c>
    </row>
    <row r="47" spans="1:5" x14ac:dyDescent="0.25">
      <c r="A47" t="s">
        <v>197</v>
      </c>
      <c r="B47" s="260">
        <v>15580185083029.939</v>
      </c>
      <c r="C47" s="260">
        <v>1263133711065.3662</v>
      </c>
      <c r="D47" s="260">
        <v>1939147436146.9602</v>
      </c>
      <c r="E47" s="278">
        <f t="shared" si="0"/>
        <v>12.446241336754689</v>
      </c>
    </row>
    <row r="48" spans="1:5" x14ac:dyDescent="0.25">
      <c r="A48" t="s">
        <v>198</v>
      </c>
      <c r="B48" s="260">
        <v>15861117051848.342</v>
      </c>
      <c r="C48" s="260">
        <v>1335988254833.3906</v>
      </c>
      <c r="D48" s="260">
        <v>2245193462123.1997</v>
      </c>
      <c r="E48" s="278">
        <f t="shared" si="0"/>
        <v>14.155330011019373</v>
      </c>
    </row>
    <row r="49" spans="1:6" x14ac:dyDescent="0.25">
      <c r="A49" t="s">
        <v>199</v>
      </c>
      <c r="B49" s="260">
        <v>15353758941686.25</v>
      </c>
      <c r="C49" s="260">
        <v>941654546337.76746</v>
      </c>
      <c r="D49" s="260">
        <v>1792478596557.7102</v>
      </c>
      <c r="E49" s="278">
        <f t="shared" si="0"/>
        <v>11.674526110287156</v>
      </c>
    </row>
    <row r="50" spans="1:6" x14ac:dyDescent="0.25">
      <c r="A50" t="s">
        <v>200</v>
      </c>
      <c r="B50" s="260">
        <v>15544709480952.732</v>
      </c>
      <c r="C50" s="260">
        <v>995283178148.47314</v>
      </c>
      <c r="D50" s="260">
        <v>1676501291283.2104</v>
      </c>
      <c r="E50" s="278">
        <f t="shared" si="0"/>
        <v>10.785028136662596</v>
      </c>
    </row>
    <row r="51" spans="1:6" x14ac:dyDescent="0.25">
      <c r="A51" t="s">
        <v>201</v>
      </c>
      <c r="B51" s="260">
        <v>15483301378971.789</v>
      </c>
      <c r="C51" s="260">
        <v>1013111398962.4587</v>
      </c>
      <c r="D51" s="260">
        <v>1445343924479.4402</v>
      </c>
      <c r="E51" s="278">
        <f t="shared" si="0"/>
        <v>9.334856237070948</v>
      </c>
    </row>
    <row r="52" spans="1:6" x14ac:dyDescent="0.25">
      <c r="A52" t="s">
        <v>202</v>
      </c>
      <c r="B52" s="260">
        <v>16620170680695.197</v>
      </c>
      <c r="C52" s="260">
        <v>747453519901.03247</v>
      </c>
      <c r="D52" s="260">
        <v>1108053464450.1802</v>
      </c>
      <c r="E52" s="278">
        <f t="shared" si="0"/>
        <v>6.6669198875148492</v>
      </c>
    </row>
    <row r="53" spans="1:6" x14ac:dyDescent="0.25">
      <c r="A53" t="s">
        <v>203</v>
      </c>
      <c r="B53" s="260">
        <v>17563487330324.703</v>
      </c>
      <c r="C53" s="260">
        <v>776300496248.2561</v>
      </c>
      <c r="D53" s="260">
        <v>1064064608239.6702</v>
      </c>
      <c r="E53" s="278">
        <f t="shared" si="0"/>
        <v>6.0583902742508391</v>
      </c>
    </row>
    <row r="54" spans="1:6" x14ac:dyDescent="0.25">
      <c r="A54" t="s">
        <v>204</v>
      </c>
      <c r="B54" s="260">
        <v>18564576312714.09</v>
      </c>
      <c r="C54" s="260">
        <v>924475742595.11902</v>
      </c>
      <c r="D54" s="260">
        <v>1185423892021.4998</v>
      </c>
      <c r="E54" s="278">
        <f t="shared" si="0"/>
        <v>6.3854077359667683</v>
      </c>
    </row>
    <row r="55" spans="1:6" x14ac:dyDescent="0.25">
      <c r="A55" t="s">
        <v>205</v>
      </c>
      <c r="B55" s="260">
        <v>18899546404259.5</v>
      </c>
      <c r="C55" s="260">
        <v>975846203221.61987</v>
      </c>
      <c r="D55" s="260">
        <v>1212322918929.5898</v>
      </c>
      <c r="E55" s="278">
        <f t="shared" si="0"/>
        <v>6.4145609264800214</v>
      </c>
    </row>
    <row r="56" spans="1:6" x14ac:dyDescent="0.25">
      <c r="A56" t="s">
        <v>206</v>
      </c>
      <c r="B56" s="260">
        <v>19459467059879.621</v>
      </c>
      <c r="C56" s="260">
        <v>929118087264.77612</v>
      </c>
      <c r="D56" s="260">
        <v>1170041391430.2302</v>
      </c>
      <c r="E56" s="278">
        <f t="shared" si="0"/>
        <v>6.0127103575336465</v>
      </c>
    </row>
    <row r="57" spans="1:6" x14ac:dyDescent="0.25">
      <c r="A57" t="s">
        <v>207</v>
      </c>
      <c r="B57" s="260">
        <v>20481816336826.605</v>
      </c>
      <c r="C57" s="260">
        <v>982559913731.03296</v>
      </c>
      <c r="D57" s="260">
        <v>1233930192167.4897</v>
      </c>
      <c r="E57" s="278">
        <f t="shared" si="0"/>
        <v>6.0245154622779484</v>
      </c>
    </row>
    <row r="59" spans="1:6" ht="20.25" x14ac:dyDescent="0.3">
      <c r="A59" s="50"/>
      <c r="B59" s="261" t="s">
        <v>208</v>
      </c>
      <c r="C59" s="261"/>
      <c r="D59" s="261"/>
      <c r="E59" s="261"/>
      <c r="F59" s="261"/>
    </row>
    <row r="60" spans="1:6" ht="20.25" x14ac:dyDescent="0.3">
      <c r="A60" s="50"/>
      <c r="B60" s="262" t="s">
        <v>209</v>
      </c>
      <c r="C60" s="262"/>
      <c r="D60" s="262"/>
      <c r="E60" s="262"/>
      <c r="F60" s="262"/>
    </row>
    <row r="61" spans="1:6" ht="18" x14ac:dyDescent="0.25">
      <c r="A61" s="263" t="s">
        <v>210</v>
      </c>
      <c r="B61" s="264" t="s">
        <v>211</v>
      </c>
      <c r="C61" s="264" t="s">
        <v>212</v>
      </c>
      <c r="D61" s="264"/>
      <c r="E61" s="265" t="s">
        <v>213</v>
      </c>
      <c r="F61" s="265"/>
    </row>
    <row r="62" spans="1:6" ht="15.75" x14ac:dyDescent="0.25">
      <c r="A62" s="263"/>
      <c r="B62" s="264"/>
      <c r="C62" s="266" t="s">
        <v>214</v>
      </c>
      <c r="D62" s="267" t="s">
        <v>215</v>
      </c>
      <c r="E62" s="279" t="s">
        <v>216</v>
      </c>
      <c r="F62" s="267" t="s">
        <v>217</v>
      </c>
    </row>
    <row r="63" spans="1:6" ht="15.75" x14ac:dyDescent="0.25">
      <c r="A63" s="263"/>
      <c r="B63" s="264"/>
      <c r="C63" s="266" t="s">
        <v>218</v>
      </c>
      <c r="D63" s="266" t="s">
        <v>218</v>
      </c>
      <c r="E63" s="280" t="s">
        <v>218</v>
      </c>
      <c r="F63" s="266" t="s">
        <v>219</v>
      </c>
    </row>
    <row r="64" spans="1:6" ht="15.75" x14ac:dyDescent="0.25">
      <c r="A64" s="268">
        <v>1</v>
      </c>
      <c r="B64" s="269" t="s">
        <v>220</v>
      </c>
      <c r="C64" s="270">
        <v>51.549322604979999</v>
      </c>
      <c r="D64" s="270">
        <v>39.53306257146</v>
      </c>
      <c r="E64" s="271">
        <f>D64-C64</f>
        <v>-12.016260033519998</v>
      </c>
      <c r="F64" s="272">
        <f>E64/C64*100</f>
        <v>-23.310219080083801</v>
      </c>
    </row>
    <row r="65" spans="1:6" ht="30.75" x14ac:dyDescent="0.25">
      <c r="A65" s="268">
        <v>2</v>
      </c>
      <c r="B65" s="269" t="s">
        <v>221</v>
      </c>
      <c r="C65" s="270">
        <v>5.1939820499999996E-3</v>
      </c>
      <c r="D65" s="270">
        <v>1.2652899999999999E-6</v>
      </c>
      <c r="E65" s="271">
        <f t="shared" ref="E65:F85" si="1">D65-C65</f>
        <v>-5.1927167599999996E-3</v>
      </c>
      <c r="F65" s="272">
        <f t="shared" ref="F65:F86" si="2">E65/C65*100</f>
        <v>-99.975639307417325</v>
      </c>
    </row>
    <row r="66" spans="1:6" ht="15.75" x14ac:dyDescent="0.25">
      <c r="A66" s="268">
        <v>3</v>
      </c>
      <c r="B66" s="269" t="s">
        <v>222</v>
      </c>
      <c r="C66" s="270">
        <v>103.07649161998</v>
      </c>
      <c r="D66" s="270">
        <v>99.646189018319973</v>
      </c>
      <c r="E66" s="271">
        <f t="shared" si="1"/>
        <v>-3.4303026016600313</v>
      </c>
      <c r="F66" s="272">
        <f t="shared" si="2"/>
        <v>-3.3279194389995257</v>
      </c>
    </row>
    <row r="67" spans="1:6" ht="30.75" x14ac:dyDescent="0.25">
      <c r="A67" s="268">
        <v>4</v>
      </c>
      <c r="B67" s="269" t="s">
        <v>223</v>
      </c>
      <c r="C67" s="270">
        <v>49.646769124389998</v>
      </c>
      <c r="D67" s="270">
        <v>56.034854949140012</v>
      </c>
      <c r="E67" s="271">
        <f t="shared" si="1"/>
        <v>6.3880858247500143</v>
      </c>
      <c r="F67" s="272">
        <f t="shared" si="2"/>
        <v>12.867072595891715</v>
      </c>
    </row>
    <row r="68" spans="1:6" ht="15.75" x14ac:dyDescent="0.25">
      <c r="A68" s="268">
        <v>5</v>
      </c>
      <c r="B68" s="269" t="s">
        <v>224</v>
      </c>
      <c r="C68" s="270">
        <v>18.329465003980005</v>
      </c>
      <c r="D68" s="270">
        <v>0</v>
      </c>
      <c r="E68" s="271">
        <f t="shared" si="1"/>
        <v>-18.329465003980005</v>
      </c>
      <c r="F68" s="272">
        <f t="shared" si="2"/>
        <v>-100</v>
      </c>
    </row>
    <row r="69" spans="1:6" ht="30.75" x14ac:dyDescent="0.25">
      <c r="A69" s="268">
        <v>6</v>
      </c>
      <c r="B69" s="269" t="s">
        <v>225</v>
      </c>
      <c r="C69" s="270">
        <v>145.25988729303</v>
      </c>
      <c r="D69" s="270">
        <v>156.02274436539</v>
      </c>
      <c r="E69" s="271">
        <f t="shared" si="1"/>
        <v>10.762857072359992</v>
      </c>
      <c r="F69" s="272">
        <f t="shared" si="2"/>
        <v>7.4093800242652579</v>
      </c>
    </row>
    <row r="70" spans="1:6" ht="30.75" x14ac:dyDescent="0.25">
      <c r="A70" s="268">
        <v>7</v>
      </c>
      <c r="B70" s="269" t="s">
        <v>226</v>
      </c>
      <c r="C70" s="270">
        <v>60.198625958709997</v>
      </c>
      <c r="D70" s="270">
        <v>45.529103991219998</v>
      </c>
      <c r="E70" s="271">
        <f t="shared" si="1"/>
        <v>-14.669521967489999</v>
      </c>
      <c r="F70" s="272">
        <f t="shared" si="2"/>
        <v>-24.368532892348352</v>
      </c>
    </row>
    <row r="71" spans="1:6" ht="30.75" x14ac:dyDescent="0.25">
      <c r="A71" s="268">
        <v>8</v>
      </c>
      <c r="B71" s="269" t="s">
        <v>227</v>
      </c>
      <c r="C71" s="270">
        <v>4.5821382900100005</v>
      </c>
      <c r="D71" s="270">
        <v>5.2646195285399999</v>
      </c>
      <c r="E71" s="271">
        <f t="shared" si="1"/>
        <v>0.68248123852999942</v>
      </c>
      <c r="F71" s="272">
        <f t="shared" si="2"/>
        <v>14.894383262459543</v>
      </c>
    </row>
    <row r="72" spans="1:6" ht="15.75" x14ac:dyDescent="0.25">
      <c r="A72" s="268">
        <v>9</v>
      </c>
      <c r="B72" s="269" t="s">
        <v>228</v>
      </c>
      <c r="C72" s="270">
        <v>151.43520230654002</v>
      </c>
      <c r="D72" s="270">
        <v>139.22418496115003</v>
      </c>
      <c r="E72" s="271">
        <f t="shared" si="1"/>
        <v>-12.21101734538999</v>
      </c>
      <c r="F72" s="272">
        <f t="shared" si="2"/>
        <v>-8.0635262867560051</v>
      </c>
    </row>
    <row r="73" spans="1:6" ht="15.75" x14ac:dyDescent="0.25">
      <c r="A73" s="268">
        <v>10</v>
      </c>
      <c r="B73" s="269" t="s">
        <v>229</v>
      </c>
      <c r="C73" s="270">
        <v>0.39887893010000003</v>
      </c>
      <c r="D73" s="270">
        <v>0.37254525817000006</v>
      </c>
      <c r="E73" s="271">
        <f t="shared" si="1"/>
        <v>-2.6333671929999969E-2</v>
      </c>
      <c r="F73" s="272">
        <f t="shared" si="2"/>
        <v>-6.6019210198438021</v>
      </c>
    </row>
    <row r="74" spans="1:6" ht="90.75" x14ac:dyDescent="0.25">
      <c r="A74" s="268">
        <v>11</v>
      </c>
      <c r="B74" s="269" t="s">
        <v>230</v>
      </c>
      <c r="C74" s="270">
        <v>2.2600006070099998</v>
      </c>
      <c r="D74" s="270">
        <v>2.2348506192399995</v>
      </c>
      <c r="E74" s="271">
        <f t="shared" si="1"/>
        <v>-2.5149987770000326E-2</v>
      </c>
      <c r="F74" s="272">
        <f t="shared" si="2"/>
        <v>-1.1128310183630425</v>
      </c>
    </row>
    <row r="75" spans="1:6" ht="15.75" x14ac:dyDescent="0.25">
      <c r="A75" s="268">
        <v>12</v>
      </c>
      <c r="B75" s="269" t="s">
        <v>231</v>
      </c>
      <c r="C75" s="270">
        <v>86.399937695920002</v>
      </c>
      <c r="D75" s="270">
        <v>170.58681406107999</v>
      </c>
      <c r="E75" s="271">
        <f t="shared" si="1"/>
        <v>84.186876365159989</v>
      </c>
      <c r="F75" s="272">
        <f t="shared" si="2"/>
        <v>97.438584575663967</v>
      </c>
    </row>
    <row r="76" spans="1:6" ht="45.75" x14ac:dyDescent="0.25">
      <c r="A76" s="268">
        <v>13</v>
      </c>
      <c r="B76" s="269" t="s">
        <v>232</v>
      </c>
      <c r="C76" s="270">
        <v>81.096054955599996</v>
      </c>
      <c r="D76" s="270">
        <v>112.11148163879999</v>
      </c>
      <c r="E76" s="271">
        <f t="shared" si="1"/>
        <v>31.015426683199991</v>
      </c>
      <c r="F76" s="272">
        <f t="shared" si="2"/>
        <v>38.245296519270759</v>
      </c>
    </row>
    <row r="77" spans="1:6" ht="60.75" x14ac:dyDescent="0.25">
      <c r="A77" s="268">
        <v>14</v>
      </c>
      <c r="B77" s="269" t="s">
        <v>233</v>
      </c>
      <c r="C77" s="270">
        <v>8.2302158915300012</v>
      </c>
      <c r="D77" s="270">
        <v>11.87249196406</v>
      </c>
      <c r="E77" s="271">
        <f t="shared" si="1"/>
        <v>3.6422760725299987</v>
      </c>
      <c r="F77" s="272">
        <f t="shared" si="2"/>
        <v>44.254927459173828</v>
      </c>
    </row>
    <row r="78" spans="1:6" ht="45.75" x14ac:dyDescent="0.25">
      <c r="A78" s="268">
        <v>15</v>
      </c>
      <c r="B78" s="269" t="s">
        <v>234</v>
      </c>
      <c r="C78" s="270">
        <v>1.1347028078700003</v>
      </c>
      <c r="D78" s="270">
        <v>5.6475104491999994</v>
      </c>
      <c r="E78" s="271">
        <f t="shared" si="1"/>
        <v>4.5128076413299993</v>
      </c>
      <c r="F78" s="272">
        <f t="shared" si="2"/>
        <v>397.70833473138094</v>
      </c>
    </row>
    <row r="79" spans="1:6" ht="15.75" x14ac:dyDescent="0.25">
      <c r="A79" s="268">
        <v>16</v>
      </c>
      <c r="B79" s="269" t="s">
        <v>235</v>
      </c>
      <c r="C79" s="270">
        <v>8.7857985705200008</v>
      </c>
      <c r="D79" s="270">
        <v>6.8108077981000008</v>
      </c>
      <c r="E79" s="271">
        <f t="shared" si="1"/>
        <v>-1.97499077242</v>
      </c>
      <c r="F79" s="272">
        <f t="shared" si="2"/>
        <v>-22.479354114114493</v>
      </c>
    </row>
    <row r="80" spans="1:6" ht="45.75" x14ac:dyDescent="0.25">
      <c r="A80" s="268">
        <v>17</v>
      </c>
      <c r="B80" s="269" t="s">
        <v>236</v>
      </c>
      <c r="C80" s="270">
        <v>13.666780243140002</v>
      </c>
      <c r="D80" s="270">
        <v>16.970344911840002</v>
      </c>
      <c r="E80" s="271">
        <f t="shared" si="1"/>
        <v>3.3035646687</v>
      </c>
      <c r="F80" s="272">
        <f t="shared" si="2"/>
        <v>24.172223522495095</v>
      </c>
    </row>
    <row r="81" spans="1:6" ht="45.75" x14ac:dyDescent="0.25">
      <c r="A81" s="268">
        <v>18</v>
      </c>
      <c r="B81" s="269" t="s">
        <v>237</v>
      </c>
      <c r="C81" s="270">
        <v>8.1986571582300005</v>
      </c>
      <c r="D81" s="270">
        <v>9.4150337933500001</v>
      </c>
      <c r="E81" s="271">
        <f t="shared" si="1"/>
        <v>1.2163766351199996</v>
      </c>
      <c r="F81" s="272">
        <f t="shared" si="2"/>
        <v>14.836291012595554</v>
      </c>
    </row>
    <row r="82" spans="1:6" ht="75.75" x14ac:dyDescent="0.25">
      <c r="A82" s="268">
        <v>19</v>
      </c>
      <c r="B82" s="269" t="s">
        <v>238</v>
      </c>
      <c r="C82" s="270">
        <v>0</v>
      </c>
      <c r="D82" s="270">
        <v>0</v>
      </c>
      <c r="E82" s="271">
        <f t="shared" si="1"/>
        <v>0</v>
      </c>
      <c r="F82" s="271">
        <f t="shared" si="1"/>
        <v>0</v>
      </c>
    </row>
    <row r="83" spans="1:6" ht="30.75" x14ac:dyDescent="0.25">
      <c r="A83" s="268">
        <v>20</v>
      </c>
      <c r="B83" s="269" t="s">
        <v>239</v>
      </c>
      <c r="C83" s="270">
        <v>46.130350454020004</v>
      </c>
      <c r="D83" s="270">
        <v>33.220555077539998</v>
      </c>
      <c r="E83" s="271">
        <f t="shared" si="1"/>
        <v>-12.909795376480005</v>
      </c>
      <c r="F83" s="272">
        <f t="shared" si="2"/>
        <v>-27.985469976751475</v>
      </c>
    </row>
    <row r="84" spans="1:6" ht="15.75" x14ac:dyDescent="0.25">
      <c r="A84" s="268">
        <v>21</v>
      </c>
      <c r="B84" s="269" t="s">
        <v>240</v>
      </c>
      <c r="C84" s="270">
        <v>5.4658777969999996E-2</v>
      </c>
      <c r="D84" s="270">
        <v>0.32111541295999996</v>
      </c>
      <c r="E84" s="271">
        <f t="shared" si="1"/>
        <v>0.26645663498999994</v>
      </c>
      <c r="F84" s="272">
        <f t="shared" si="2"/>
        <v>487.49102136210814</v>
      </c>
    </row>
    <row r="85" spans="1:6" ht="15.75" x14ac:dyDescent="0.25">
      <c r="A85" s="268">
        <v>22</v>
      </c>
      <c r="B85" s="269" t="s">
        <v>241</v>
      </c>
      <c r="C85" s="270">
        <v>219.46874760771996</v>
      </c>
      <c r="D85" s="270">
        <v>315.37755063215997</v>
      </c>
      <c r="E85" s="271">
        <f t="shared" si="1"/>
        <v>95.908803024440004</v>
      </c>
      <c r="F85" s="272">
        <f t="shared" si="2"/>
        <v>43.70043756565655</v>
      </c>
    </row>
    <row r="86" spans="1:6" ht="15.75" x14ac:dyDescent="0.25">
      <c r="A86" s="52"/>
      <c r="B86" s="273" t="s">
        <v>242</v>
      </c>
      <c r="C86" s="274">
        <v>1059.9078798833</v>
      </c>
      <c r="D86" s="274">
        <v>1226.1958622670099</v>
      </c>
      <c r="E86" s="271">
        <f t="shared" ref="E86" si="3">D86-C86</f>
        <v>166.28798238370996</v>
      </c>
      <c r="F86" s="275">
        <f t="shared" si="2"/>
        <v>15.688908964618598</v>
      </c>
    </row>
  </sheetData>
  <mergeCells count="6">
    <mergeCell ref="B59:F59"/>
    <mergeCell ref="B60:F60"/>
    <mergeCell ref="A61:A63"/>
    <mergeCell ref="B61:B63"/>
    <mergeCell ref="C61:D61"/>
    <mergeCell ref="E61:F6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613B-5CD5-4C17-9320-B11251D681F0}">
  <dimension ref="A1:AB134"/>
  <sheetViews>
    <sheetView zoomScale="66" workbookViewId="0">
      <selection activeCell="H128" sqref="H128"/>
    </sheetView>
  </sheetViews>
  <sheetFormatPr defaultRowHeight="15" x14ac:dyDescent="0.25"/>
  <cols>
    <col min="1" max="1" width="23.42578125" customWidth="1"/>
    <col min="2" max="2" width="15.140625" customWidth="1"/>
    <col min="3" max="3" width="10.5703125" customWidth="1"/>
    <col min="4" max="4" width="11.5703125" bestFit="1" customWidth="1"/>
    <col min="5" max="5" width="15" customWidth="1"/>
    <col min="6" max="6" width="9.140625" bestFit="1" customWidth="1"/>
    <col min="7" max="9" width="9.140625" customWidth="1"/>
    <col min="10" max="10" width="9.140625" bestFit="1" customWidth="1"/>
    <col min="11" max="11" width="9.140625" customWidth="1"/>
    <col min="12" max="12" width="9.140625" bestFit="1" customWidth="1"/>
    <col min="13" max="15" width="9" bestFit="1" customWidth="1"/>
    <col min="16" max="19" width="9" customWidth="1"/>
    <col min="20" max="20" width="13" customWidth="1"/>
    <col min="21" max="22" width="9.140625" bestFit="1" customWidth="1"/>
    <col min="27" max="27" width="14.28515625" customWidth="1"/>
    <col min="28" max="28" width="11.5703125" bestFit="1" customWidth="1"/>
  </cols>
  <sheetData>
    <row r="1" spans="1:28" ht="23.25" x14ac:dyDescent="0.35">
      <c r="A1" s="122" t="s">
        <v>121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8" ht="45" x14ac:dyDescent="0.25">
      <c r="A2" s="105"/>
      <c r="B2" s="105"/>
      <c r="C2" s="105"/>
      <c r="D2" s="52" t="s">
        <v>84</v>
      </c>
      <c r="E2" s="52" t="s">
        <v>85</v>
      </c>
      <c r="F2" s="123" t="s">
        <v>86</v>
      </c>
      <c r="G2" s="123" t="s">
        <v>87</v>
      </c>
      <c r="H2" s="123" t="s">
        <v>88</v>
      </c>
      <c r="I2" s="123" t="s">
        <v>89</v>
      </c>
      <c r="J2" s="123" t="s">
        <v>90</v>
      </c>
      <c r="K2" s="123" t="s">
        <v>91</v>
      </c>
      <c r="L2" s="123" t="s">
        <v>70</v>
      </c>
      <c r="M2" s="123" t="s">
        <v>71</v>
      </c>
      <c r="N2" s="123" t="s">
        <v>72</v>
      </c>
      <c r="O2" s="123" t="s">
        <v>73</v>
      </c>
      <c r="P2" s="124" t="s">
        <v>74</v>
      </c>
      <c r="Q2" s="124" t="s">
        <v>75</v>
      </c>
      <c r="R2" s="124" t="s">
        <v>76</v>
      </c>
      <c r="S2" s="124" t="s">
        <v>95</v>
      </c>
      <c r="T2" s="125" t="s">
        <v>147</v>
      </c>
      <c r="U2" s="125" t="s">
        <v>122</v>
      </c>
    </row>
    <row r="3" spans="1:28" ht="18.75" x14ac:dyDescent="0.25">
      <c r="A3" s="259" t="s">
        <v>40</v>
      </c>
      <c r="B3" s="259"/>
      <c r="C3" s="259"/>
      <c r="D3" s="126">
        <v>174</v>
      </c>
      <c r="E3" s="126">
        <v>161</v>
      </c>
      <c r="F3" s="127">
        <v>197</v>
      </c>
      <c r="G3" s="127">
        <v>188</v>
      </c>
      <c r="H3" s="127">
        <v>210</v>
      </c>
      <c r="I3" s="128">
        <f>E35</f>
        <v>210</v>
      </c>
      <c r="J3" s="128">
        <f>E52</f>
        <v>213</v>
      </c>
      <c r="K3" s="128">
        <v>201</v>
      </c>
      <c r="L3" s="128">
        <v>193</v>
      </c>
      <c r="M3" s="128">
        <f>E77</f>
        <v>178</v>
      </c>
      <c r="N3" s="128">
        <v>186</v>
      </c>
      <c r="O3" s="129">
        <v>184</v>
      </c>
      <c r="P3" s="130">
        <v>208</v>
      </c>
      <c r="Q3" s="130">
        <v>204</v>
      </c>
      <c r="R3" s="130">
        <v>241</v>
      </c>
      <c r="S3" s="130">
        <v>257</v>
      </c>
      <c r="T3" s="131">
        <f>(S3-R3)/R3*100</f>
        <v>6.6390041493775938</v>
      </c>
      <c r="U3" s="131">
        <f>(S3-O3)/O3*100</f>
        <v>39.673913043478258</v>
      </c>
    </row>
    <row r="4" spans="1:28" ht="18.75" x14ac:dyDescent="0.25">
      <c r="A4" s="259" t="s">
        <v>41</v>
      </c>
      <c r="B4" s="259"/>
      <c r="C4" s="259"/>
      <c r="D4" s="126">
        <v>20483</v>
      </c>
      <c r="E4" s="126">
        <v>19826</v>
      </c>
      <c r="F4" s="127">
        <v>20420</v>
      </c>
      <c r="G4" s="127">
        <v>16568</v>
      </c>
      <c r="H4" s="127">
        <v>16941</v>
      </c>
      <c r="I4" s="128">
        <f>E45</f>
        <v>17144</v>
      </c>
      <c r="J4" s="128">
        <f t="shared" ref="J4:J6" si="0">E53</f>
        <v>17729</v>
      </c>
      <c r="K4" s="128">
        <v>18119</v>
      </c>
      <c r="L4" s="128">
        <v>18018</v>
      </c>
      <c r="M4" s="128">
        <f t="shared" ref="M4:M7" si="1">E78</f>
        <v>17943</v>
      </c>
      <c r="N4" s="128">
        <v>17671</v>
      </c>
      <c r="O4" s="132">
        <v>18180</v>
      </c>
      <c r="P4" s="133">
        <v>17566</v>
      </c>
      <c r="Q4" s="133">
        <v>17619</v>
      </c>
      <c r="R4" s="133">
        <v>17618</v>
      </c>
      <c r="S4" s="133">
        <v>17381</v>
      </c>
      <c r="T4" s="131">
        <f t="shared" ref="T4:T7" si="2">(S4-R4)/R4*100</f>
        <v>-1.3452151208990804</v>
      </c>
      <c r="U4" s="131">
        <f t="shared" ref="U4:U7" si="3">(S4-O4)/O4*100</f>
        <v>-4.3949394939493951</v>
      </c>
    </row>
    <row r="5" spans="1:28" ht="18.75" x14ac:dyDescent="0.25">
      <c r="A5" s="259" t="s">
        <v>42</v>
      </c>
      <c r="B5" s="259"/>
      <c r="C5" s="259"/>
      <c r="D5" s="126">
        <v>36202</v>
      </c>
      <c r="E5" s="126">
        <v>33783</v>
      </c>
      <c r="F5" s="127">
        <v>35191</v>
      </c>
      <c r="G5" s="127">
        <v>41338</v>
      </c>
      <c r="H5" s="127">
        <v>40444</v>
      </c>
      <c r="I5" s="128">
        <f>E46</f>
        <v>40549</v>
      </c>
      <c r="J5" s="128">
        <f t="shared" si="0"/>
        <v>40395</v>
      </c>
      <c r="K5" s="128">
        <v>41111</v>
      </c>
      <c r="L5" s="128">
        <v>40571</v>
      </c>
      <c r="M5" s="128">
        <f t="shared" si="1"/>
        <v>39980</v>
      </c>
      <c r="N5" s="128">
        <v>40398</v>
      </c>
      <c r="O5" s="132">
        <v>39896</v>
      </c>
      <c r="P5" s="133">
        <v>38020</v>
      </c>
      <c r="Q5" s="133">
        <v>37733</v>
      </c>
      <c r="R5" s="133">
        <v>37647</v>
      </c>
      <c r="S5" s="133">
        <v>37590</v>
      </c>
      <c r="T5" s="131">
        <f t="shared" si="2"/>
        <v>-0.15140648657263528</v>
      </c>
      <c r="U5" s="131">
        <f t="shared" si="3"/>
        <v>-5.7800280729897739</v>
      </c>
    </row>
    <row r="6" spans="1:28" ht="18.75" x14ac:dyDescent="0.25">
      <c r="A6" s="259" t="s">
        <v>43</v>
      </c>
      <c r="B6" s="259"/>
      <c r="C6" s="259"/>
      <c r="D6" s="126">
        <v>20237</v>
      </c>
      <c r="E6" s="126">
        <v>21837</v>
      </c>
      <c r="F6" s="127">
        <v>27032</v>
      </c>
      <c r="G6" s="127">
        <v>32359</v>
      </c>
      <c r="H6" s="127">
        <v>32013</v>
      </c>
      <c r="I6" s="128">
        <f>E47</f>
        <v>43955</v>
      </c>
      <c r="J6" s="128">
        <f t="shared" si="0"/>
        <v>44484</v>
      </c>
      <c r="K6" s="128">
        <v>45238</v>
      </c>
      <c r="L6" s="128">
        <v>46235</v>
      </c>
      <c r="M6" s="128">
        <f t="shared" si="1"/>
        <v>46263</v>
      </c>
      <c r="N6" s="128">
        <v>43180</v>
      </c>
      <c r="O6" s="132">
        <v>45350</v>
      </c>
      <c r="P6" s="133">
        <v>41181</v>
      </c>
      <c r="Q6" s="133">
        <v>38942</v>
      </c>
      <c r="R6" s="133">
        <v>40382</v>
      </c>
      <c r="S6" s="133">
        <v>39798</v>
      </c>
      <c r="T6" s="131">
        <f t="shared" si="2"/>
        <v>-1.4461888960427913</v>
      </c>
      <c r="U6" s="131">
        <f t="shared" si="3"/>
        <v>-12.242557883131202</v>
      </c>
    </row>
    <row r="7" spans="1:28" ht="18.75" x14ac:dyDescent="0.25">
      <c r="A7" s="259" t="s">
        <v>123</v>
      </c>
      <c r="B7" s="259"/>
      <c r="C7" s="259"/>
      <c r="D7" s="126">
        <f>SUM(D3:D6)</f>
        <v>77096</v>
      </c>
      <c r="E7" s="126">
        <v>75607</v>
      </c>
      <c r="F7" s="126">
        <f>SUM(F3:F6)</f>
        <v>82840</v>
      </c>
      <c r="G7" s="126">
        <f>SUM(G3:G6)</f>
        <v>90453</v>
      </c>
      <c r="H7" s="126">
        <v>89608</v>
      </c>
      <c r="I7" s="126">
        <f>SUM(I3:I6)</f>
        <v>101858</v>
      </c>
      <c r="J7" s="126">
        <f>SUM(J3:J6)</f>
        <v>102821</v>
      </c>
      <c r="K7" s="126">
        <v>104669</v>
      </c>
      <c r="L7" s="126">
        <v>105017</v>
      </c>
      <c r="M7" s="126">
        <f t="shared" si="1"/>
        <v>104364</v>
      </c>
      <c r="N7" s="126">
        <v>101435</v>
      </c>
      <c r="O7" s="132">
        <f>SUM(O3:O6)</f>
        <v>103610</v>
      </c>
      <c r="P7" s="133">
        <f>SUM(P3:P6)</f>
        <v>96975</v>
      </c>
      <c r="Q7" s="133">
        <f>SUM(Q3:Q6)</f>
        <v>94498</v>
      </c>
      <c r="R7" s="133">
        <v>95888</v>
      </c>
      <c r="S7" s="133">
        <v>95026</v>
      </c>
      <c r="T7" s="131">
        <f t="shared" si="2"/>
        <v>-0.8989654597029868</v>
      </c>
      <c r="U7" s="131">
        <f t="shared" si="3"/>
        <v>-8.2849145835344089</v>
      </c>
    </row>
    <row r="8" spans="1:28" x14ac:dyDescent="0.25">
      <c r="N8" s="134"/>
    </row>
    <row r="9" spans="1:28" ht="15.75" thickBot="1" x14ac:dyDescent="0.3">
      <c r="A9" s="135" t="s">
        <v>124</v>
      </c>
      <c r="B9" s="135" t="s">
        <v>125</v>
      </c>
      <c r="C9" s="136" t="s">
        <v>126</v>
      </c>
      <c r="D9" s="136" t="s">
        <v>127</v>
      </c>
      <c r="E9" s="136" t="s">
        <v>128</v>
      </c>
      <c r="F9" s="136" t="s">
        <v>129</v>
      </c>
      <c r="G9" s="136" t="s">
        <v>130</v>
      </c>
      <c r="H9" s="136" t="s">
        <v>131</v>
      </c>
      <c r="I9" s="136" t="s">
        <v>132</v>
      </c>
      <c r="J9" s="136" t="s">
        <v>133</v>
      </c>
      <c r="K9" s="136" t="s">
        <v>134</v>
      </c>
      <c r="L9" s="137" t="s">
        <v>135</v>
      </c>
      <c r="M9" s="138" t="s">
        <v>84</v>
      </c>
      <c r="N9" s="138" t="s">
        <v>85</v>
      </c>
      <c r="O9" s="138" t="s">
        <v>86</v>
      </c>
      <c r="P9" s="138" t="s">
        <v>87</v>
      </c>
      <c r="Q9" s="138" t="s">
        <v>88</v>
      </c>
      <c r="R9" s="138" t="s">
        <v>89</v>
      </c>
      <c r="S9" s="138" t="s">
        <v>90</v>
      </c>
      <c r="T9" s="138" t="s">
        <v>91</v>
      </c>
      <c r="U9" s="138" t="s">
        <v>70</v>
      </c>
      <c r="V9" s="139" t="s">
        <v>71</v>
      </c>
      <c r="W9" s="140" t="s">
        <v>72</v>
      </c>
      <c r="X9" s="139" t="s">
        <v>73</v>
      </c>
      <c r="Y9" s="139" t="s">
        <v>74</v>
      </c>
      <c r="Z9" s="139" t="s">
        <v>75</v>
      </c>
      <c r="AA9" s="139" t="s">
        <v>76</v>
      </c>
      <c r="AB9" s="139" t="s">
        <v>95</v>
      </c>
    </row>
    <row r="10" spans="1:28" ht="15.75" thickBot="1" x14ac:dyDescent="0.3">
      <c r="A10" s="141" t="s">
        <v>136</v>
      </c>
      <c r="B10" s="142">
        <v>70960</v>
      </c>
      <c r="C10" s="142">
        <v>80950</v>
      </c>
      <c r="D10" s="142">
        <v>80865</v>
      </c>
      <c r="E10" s="142">
        <v>84358</v>
      </c>
      <c r="F10" s="142">
        <v>83898</v>
      </c>
      <c r="G10" s="142">
        <v>76471</v>
      </c>
      <c r="H10" s="142">
        <v>81682</v>
      </c>
      <c r="I10" s="142">
        <v>79418</v>
      </c>
      <c r="J10" s="142">
        <v>81122</v>
      </c>
      <c r="K10" s="142">
        <v>78563</v>
      </c>
      <c r="L10" s="142">
        <v>82470</v>
      </c>
      <c r="M10" s="142">
        <f t="shared" ref="M10:O10" si="4">D7</f>
        <v>77096</v>
      </c>
      <c r="N10" s="142">
        <f t="shared" si="4"/>
        <v>75607</v>
      </c>
      <c r="O10" s="143">
        <f t="shared" si="4"/>
        <v>82840</v>
      </c>
      <c r="P10" s="143">
        <f>G7</f>
        <v>90453</v>
      </c>
      <c r="Q10" s="143">
        <f>H7</f>
        <v>89608</v>
      </c>
      <c r="R10" s="143">
        <f>I7</f>
        <v>101858</v>
      </c>
      <c r="S10" s="143">
        <f>J7</f>
        <v>102821</v>
      </c>
      <c r="T10" s="143">
        <f>K7</f>
        <v>104669</v>
      </c>
      <c r="U10" s="143">
        <f>E73</f>
        <v>105017</v>
      </c>
      <c r="V10" s="144">
        <f>E81</f>
        <v>104364</v>
      </c>
      <c r="W10" s="145">
        <v>101435</v>
      </c>
      <c r="X10" s="146">
        <v>103610</v>
      </c>
      <c r="Y10" s="147">
        <v>96975</v>
      </c>
      <c r="Z10" s="147">
        <v>94498</v>
      </c>
      <c r="AA10" s="133">
        <v>95888</v>
      </c>
      <c r="AB10" s="133">
        <v>95026</v>
      </c>
    </row>
    <row r="11" spans="1:28" x14ac:dyDescent="0.25">
      <c r="A11" s="141" t="s">
        <v>137</v>
      </c>
      <c r="B11" s="148"/>
      <c r="C11" s="149">
        <f>(C10-B10)/B10*100</f>
        <v>14.078354002254793</v>
      </c>
      <c r="D11" s="149">
        <f t="shared" ref="D11:L11" si="5">(D10-C10)/C10*100</f>
        <v>-0.10500308832612724</v>
      </c>
      <c r="E11" s="149">
        <f t="shared" si="5"/>
        <v>4.3195449205465897</v>
      </c>
      <c r="F11" s="149">
        <f t="shared" si="5"/>
        <v>-0.54529505204011475</v>
      </c>
      <c r="G11" s="149">
        <f t="shared" si="5"/>
        <v>-8.8524160289875802</v>
      </c>
      <c r="H11" s="149">
        <f t="shared" si="5"/>
        <v>6.8143479227419546</v>
      </c>
      <c r="I11" s="149">
        <f t="shared" si="5"/>
        <v>-2.7717244925442568</v>
      </c>
      <c r="J11" s="149">
        <f t="shared" si="5"/>
        <v>2.1456093077136162</v>
      </c>
      <c r="K11" s="149">
        <f t="shared" si="5"/>
        <v>-3.1545080249500748</v>
      </c>
      <c r="L11" s="149">
        <f t="shared" si="5"/>
        <v>4.9730789302852489</v>
      </c>
      <c r="M11" s="149">
        <f>(M10-L10)/L10*100</f>
        <v>-6.5163089608342428</v>
      </c>
      <c r="N11" s="149">
        <f>(N10-M10)/M10*100</f>
        <v>-1.9313583065269275</v>
      </c>
      <c r="O11" s="149">
        <f t="shared" ref="O11:Q11" si="6">(O10-N10)/N10*100</f>
        <v>9.566574523522954</v>
      </c>
      <c r="P11" s="149">
        <f t="shared" si="6"/>
        <v>9.1900048285852236</v>
      </c>
      <c r="Q11" s="149">
        <f t="shared" si="6"/>
        <v>-0.93418681525211988</v>
      </c>
      <c r="R11" s="149">
        <f t="shared" ref="R11:Z11" si="7">(R10-Q10)/Q10*100</f>
        <v>13.67065440585662</v>
      </c>
      <c r="S11" s="149">
        <f t="shared" si="7"/>
        <v>0.94543383926642965</v>
      </c>
      <c r="T11" s="149">
        <f t="shared" si="7"/>
        <v>1.7972982172902423</v>
      </c>
      <c r="U11" s="149">
        <f t="shared" si="7"/>
        <v>0.33247666453295627</v>
      </c>
      <c r="V11" s="150">
        <f t="shared" si="7"/>
        <v>-0.62180408886180338</v>
      </c>
      <c r="W11" s="150">
        <f t="shared" si="7"/>
        <v>-2.8065233222183896</v>
      </c>
      <c r="X11" s="149">
        <f t="shared" si="7"/>
        <v>2.1442302952629761</v>
      </c>
      <c r="Y11" s="151">
        <f t="shared" si="7"/>
        <v>-6.4038220249010704</v>
      </c>
      <c r="Z11" s="151">
        <f t="shared" si="7"/>
        <v>-2.5542665635473059</v>
      </c>
      <c r="AA11" s="151">
        <f t="shared" ref="AA11:AB11" si="8">(AA10-Z10)/Z10*100</f>
        <v>1.4709306017058561</v>
      </c>
      <c r="AB11" s="151">
        <f t="shared" si="8"/>
        <v>-0.8989654597029868</v>
      </c>
    </row>
    <row r="13" spans="1:28" x14ac:dyDescent="0.25">
      <c r="A13" s="152" t="s">
        <v>45</v>
      </c>
      <c r="B13" s="153"/>
      <c r="C13" s="153"/>
      <c r="D13" s="153"/>
      <c r="E13" s="153"/>
    </row>
    <row r="14" spans="1:28" x14ac:dyDescent="0.25">
      <c r="A14" s="152"/>
      <c r="B14" s="153"/>
      <c r="C14" s="153"/>
      <c r="D14" s="153"/>
      <c r="E14" s="153"/>
    </row>
    <row r="15" spans="1:28" ht="15.75" x14ac:dyDescent="0.25">
      <c r="A15" s="154" t="s">
        <v>138</v>
      </c>
      <c r="B15" s="155"/>
      <c r="C15" s="155"/>
      <c r="D15" s="155"/>
      <c r="E15" s="156"/>
    </row>
    <row r="16" spans="1:28" ht="15.75" x14ac:dyDescent="0.25">
      <c r="A16" s="156"/>
      <c r="B16" s="156"/>
      <c r="C16" s="156"/>
      <c r="D16" s="156"/>
      <c r="E16" s="156"/>
    </row>
    <row r="17" spans="1:5" ht="15.75" x14ac:dyDescent="0.25">
      <c r="A17" s="157"/>
      <c r="B17" s="158" t="s">
        <v>36</v>
      </c>
      <c r="C17" s="158" t="s">
        <v>37</v>
      </c>
      <c r="D17" s="158" t="s">
        <v>38</v>
      </c>
      <c r="E17" s="159" t="s">
        <v>139</v>
      </c>
    </row>
    <row r="18" spans="1:5" ht="15.75" x14ac:dyDescent="0.25">
      <c r="A18" s="157" t="s">
        <v>40</v>
      </c>
      <c r="B18" s="160">
        <v>171</v>
      </c>
      <c r="C18" s="157">
        <v>16</v>
      </c>
      <c r="D18" s="157">
        <v>10</v>
      </c>
      <c r="E18" s="161">
        <v>197</v>
      </c>
    </row>
    <row r="19" spans="1:5" ht="15.75" x14ac:dyDescent="0.25">
      <c r="A19" s="157" t="s">
        <v>41</v>
      </c>
      <c r="B19" s="160">
        <v>20225</v>
      </c>
      <c r="C19" s="157">
        <v>142</v>
      </c>
      <c r="D19" s="157">
        <v>53</v>
      </c>
      <c r="E19" s="161">
        <v>20420</v>
      </c>
    </row>
    <row r="20" spans="1:5" ht="15.75" x14ac:dyDescent="0.25">
      <c r="A20" s="157" t="s">
        <v>42</v>
      </c>
      <c r="B20" s="160">
        <v>34632</v>
      </c>
      <c r="C20" s="157">
        <v>208</v>
      </c>
      <c r="D20" s="157">
        <v>351</v>
      </c>
      <c r="E20" s="161">
        <v>35191</v>
      </c>
    </row>
    <row r="21" spans="1:5" ht="15.75" x14ac:dyDescent="0.25">
      <c r="A21" s="157" t="s">
        <v>43</v>
      </c>
      <c r="B21" s="160">
        <v>26723</v>
      </c>
      <c r="C21" s="157">
        <v>33</v>
      </c>
      <c r="D21" s="157">
        <v>276</v>
      </c>
      <c r="E21" s="161">
        <v>27032</v>
      </c>
    </row>
    <row r="22" spans="1:5" s="50" customFormat="1" ht="15.75" x14ac:dyDescent="0.25">
      <c r="A22" s="162" t="s">
        <v>140</v>
      </c>
      <c r="B22" s="163">
        <f t="shared" ref="B22:D22" si="9">SUM(B18:B21)</f>
        <v>81751</v>
      </c>
      <c r="C22" s="163">
        <f t="shared" si="9"/>
        <v>399</v>
      </c>
      <c r="D22" s="163">
        <f t="shared" si="9"/>
        <v>690</v>
      </c>
      <c r="E22" s="163">
        <f>SUM(E18:E21)</f>
        <v>82840</v>
      </c>
    </row>
    <row r="23" spans="1:5" ht="15.75" x14ac:dyDescent="0.25">
      <c r="A23" s="156"/>
      <c r="B23" s="156"/>
      <c r="C23" s="156"/>
      <c r="D23" s="156"/>
      <c r="E23" s="156"/>
    </row>
    <row r="24" spans="1:5" ht="15.75" x14ac:dyDescent="0.25">
      <c r="A24" s="154" t="s">
        <v>141</v>
      </c>
      <c r="B24" s="155"/>
      <c r="C24" s="155"/>
      <c r="D24" s="155"/>
      <c r="E24" s="156"/>
    </row>
    <row r="25" spans="1:5" ht="15.75" x14ac:dyDescent="0.25">
      <c r="A25" s="156"/>
      <c r="B25" s="156"/>
      <c r="C25" s="156"/>
      <c r="D25" s="156"/>
      <c r="E25" s="156"/>
    </row>
    <row r="26" spans="1:5" ht="15.75" x14ac:dyDescent="0.25">
      <c r="A26" s="157"/>
      <c r="B26" s="158" t="s">
        <v>36</v>
      </c>
      <c r="C26" s="158" t="s">
        <v>37</v>
      </c>
      <c r="D26" s="158" t="s">
        <v>38</v>
      </c>
      <c r="E26" s="159" t="s">
        <v>139</v>
      </c>
    </row>
    <row r="27" spans="1:5" ht="15.75" x14ac:dyDescent="0.25">
      <c r="A27" s="157" t="s">
        <v>40</v>
      </c>
      <c r="B27" s="160">
        <v>178</v>
      </c>
      <c r="C27" s="157">
        <v>16</v>
      </c>
      <c r="D27" s="157">
        <v>10</v>
      </c>
      <c r="E27" s="161">
        <v>204</v>
      </c>
    </row>
    <row r="28" spans="1:5" ht="15.75" x14ac:dyDescent="0.25">
      <c r="A28" s="157" t="s">
        <v>41</v>
      </c>
      <c r="B28" s="160">
        <v>16516</v>
      </c>
      <c r="C28" s="157">
        <v>177</v>
      </c>
      <c r="D28" s="157">
        <v>52</v>
      </c>
      <c r="E28" s="161">
        <v>16745</v>
      </c>
    </row>
    <row r="29" spans="1:5" ht="15.75" x14ac:dyDescent="0.25">
      <c r="A29" s="157" t="s">
        <v>42</v>
      </c>
      <c r="B29" s="160">
        <v>40984</v>
      </c>
      <c r="C29" s="157">
        <v>242</v>
      </c>
      <c r="D29" s="157">
        <v>354</v>
      </c>
      <c r="E29" s="161">
        <v>41580</v>
      </c>
    </row>
    <row r="30" spans="1:5" ht="15.75" x14ac:dyDescent="0.25">
      <c r="A30" s="157" t="s">
        <v>43</v>
      </c>
      <c r="B30" s="160">
        <v>32085</v>
      </c>
      <c r="C30" s="157">
        <v>35</v>
      </c>
      <c r="D30" s="157">
        <v>274</v>
      </c>
      <c r="E30" s="161">
        <v>32394</v>
      </c>
    </row>
    <row r="31" spans="1:5" s="50" customFormat="1" ht="15.75" x14ac:dyDescent="0.25">
      <c r="A31" s="162" t="s">
        <v>140</v>
      </c>
      <c r="B31" s="163">
        <f t="shared" ref="B31:D31" si="10">SUM(B27:B30)</f>
        <v>89763</v>
      </c>
      <c r="C31" s="163">
        <f t="shared" si="10"/>
        <v>470</v>
      </c>
      <c r="D31" s="163">
        <f t="shared" si="10"/>
        <v>690</v>
      </c>
      <c r="E31" s="163">
        <f>SUM(E27:E30)</f>
        <v>90923</v>
      </c>
    </row>
    <row r="32" spans="1:5" ht="15.75" x14ac:dyDescent="0.25">
      <c r="A32" s="156"/>
      <c r="B32" s="156"/>
      <c r="C32" s="156"/>
      <c r="D32" s="156"/>
      <c r="E32" s="156"/>
    </row>
    <row r="33" spans="1:5" ht="15.75" x14ac:dyDescent="0.25">
      <c r="A33" s="154" t="s">
        <v>142</v>
      </c>
      <c r="B33" s="155"/>
      <c r="C33" s="155"/>
      <c r="D33" s="155"/>
      <c r="E33" s="156"/>
    </row>
    <row r="34" spans="1:5" ht="15.75" x14ac:dyDescent="0.25">
      <c r="A34" s="157"/>
      <c r="B34" s="158" t="s">
        <v>36</v>
      </c>
      <c r="C34" s="158" t="s">
        <v>37</v>
      </c>
      <c r="D34" s="158" t="s">
        <v>38</v>
      </c>
      <c r="E34" s="159" t="s">
        <v>139</v>
      </c>
    </row>
    <row r="35" spans="1:5" ht="15.75" x14ac:dyDescent="0.25">
      <c r="A35" s="157" t="s">
        <v>40</v>
      </c>
      <c r="B35" s="160">
        <v>183</v>
      </c>
      <c r="C35" s="157">
        <v>16</v>
      </c>
      <c r="D35" s="157">
        <v>11</v>
      </c>
      <c r="E35" s="161">
        <v>210</v>
      </c>
    </row>
    <row r="36" spans="1:5" ht="15.75" x14ac:dyDescent="0.25">
      <c r="A36" s="157" t="s">
        <v>41</v>
      </c>
      <c r="B36" s="160">
        <v>16713</v>
      </c>
      <c r="C36" s="157">
        <v>164</v>
      </c>
      <c r="D36" s="157">
        <v>64</v>
      </c>
      <c r="E36" s="161">
        <v>16941</v>
      </c>
    </row>
    <row r="37" spans="1:5" ht="15.75" x14ac:dyDescent="0.25">
      <c r="A37" s="157" t="s">
        <v>42</v>
      </c>
      <c r="B37" s="160">
        <v>39845</v>
      </c>
      <c r="C37" s="157">
        <v>258</v>
      </c>
      <c r="D37" s="157">
        <v>341</v>
      </c>
      <c r="E37" s="161">
        <v>40444</v>
      </c>
    </row>
    <row r="38" spans="1:5" ht="15.75" x14ac:dyDescent="0.25">
      <c r="A38" s="157" t="s">
        <v>43</v>
      </c>
      <c r="B38" s="160">
        <v>31700</v>
      </c>
      <c r="C38" s="157">
        <v>29</v>
      </c>
      <c r="D38" s="157">
        <v>284</v>
      </c>
      <c r="E38" s="161">
        <v>32013</v>
      </c>
    </row>
    <row r="39" spans="1:5" s="164" customFormat="1" ht="15.75" x14ac:dyDescent="0.25">
      <c r="A39" s="162" t="s">
        <v>140</v>
      </c>
      <c r="B39" s="164">
        <f t="shared" ref="B39:D39" si="11">SUM(B35:B38)</f>
        <v>88441</v>
      </c>
      <c r="C39" s="164">
        <f t="shared" si="11"/>
        <v>467</v>
      </c>
      <c r="D39" s="164">
        <f t="shared" si="11"/>
        <v>700</v>
      </c>
      <c r="E39" s="164">
        <f>SUM(E35:E38)</f>
        <v>89608</v>
      </c>
    </row>
    <row r="40" spans="1:5" ht="15.75" x14ac:dyDescent="0.25">
      <c r="A40" s="156"/>
      <c r="B40" s="156"/>
      <c r="C40" s="156"/>
      <c r="D40" s="156"/>
      <c r="E40" s="156"/>
    </row>
    <row r="41" spans="1:5" ht="15.75" x14ac:dyDescent="0.25">
      <c r="A41" s="156"/>
      <c r="B41" s="156"/>
      <c r="C41" s="156"/>
      <c r="D41" s="156"/>
      <c r="E41" s="156"/>
    </row>
    <row r="42" spans="1:5" ht="15.75" x14ac:dyDescent="0.25">
      <c r="A42" s="154" t="s">
        <v>143</v>
      </c>
      <c r="B42" s="155"/>
      <c r="C42" s="155"/>
      <c r="D42" s="155"/>
      <c r="E42" s="156"/>
    </row>
    <row r="43" spans="1:5" ht="15.75" x14ac:dyDescent="0.25">
      <c r="A43" s="157"/>
      <c r="B43" s="158" t="s">
        <v>36</v>
      </c>
      <c r="C43" s="158" t="s">
        <v>37</v>
      </c>
      <c r="D43" s="158" t="s">
        <v>38</v>
      </c>
      <c r="E43" s="159" t="s">
        <v>139</v>
      </c>
    </row>
    <row r="44" spans="1:5" ht="15.75" x14ac:dyDescent="0.25">
      <c r="A44" s="157" t="s">
        <v>40</v>
      </c>
      <c r="B44" s="160">
        <v>183</v>
      </c>
      <c r="C44" s="157">
        <v>20</v>
      </c>
      <c r="D44" s="157">
        <v>10</v>
      </c>
      <c r="E44" s="161">
        <v>213</v>
      </c>
    </row>
    <row r="45" spans="1:5" ht="15.75" x14ac:dyDescent="0.25">
      <c r="A45" s="157" t="s">
        <v>41</v>
      </c>
      <c r="B45" s="160">
        <v>16905</v>
      </c>
      <c r="C45" s="157">
        <v>174</v>
      </c>
      <c r="D45" s="157">
        <v>65</v>
      </c>
      <c r="E45" s="161">
        <v>17144</v>
      </c>
    </row>
    <row r="46" spans="1:5" ht="15.75" x14ac:dyDescent="0.25">
      <c r="A46" s="157" t="s">
        <v>42</v>
      </c>
      <c r="B46" s="160">
        <v>39909</v>
      </c>
      <c r="C46" s="157">
        <v>288</v>
      </c>
      <c r="D46" s="157">
        <v>352</v>
      </c>
      <c r="E46" s="161">
        <v>40549</v>
      </c>
    </row>
    <row r="47" spans="1:5" s="168" customFormat="1" ht="15.75" x14ac:dyDescent="0.25">
      <c r="A47" s="165" t="s">
        <v>43</v>
      </c>
      <c r="B47" s="166">
        <v>43593</v>
      </c>
      <c r="C47" s="165">
        <v>33</v>
      </c>
      <c r="D47" s="165">
        <v>329</v>
      </c>
      <c r="E47" s="167">
        <f>SUM(B47:D47)</f>
        <v>43955</v>
      </c>
    </row>
    <row r="48" spans="1:5" ht="15.75" x14ac:dyDescent="0.25">
      <c r="A48" s="162" t="s">
        <v>140</v>
      </c>
      <c r="B48" s="168">
        <f t="shared" ref="B48:D48" si="12">SUM(B44:B47)</f>
        <v>100590</v>
      </c>
      <c r="C48" s="168">
        <f t="shared" si="12"/>
        <v>515</v>
      </c>
      <c r="D48" s="168">
        <f t="shared" si="12"/>
        <v>756</v>
      </c>
      <c r="E48" s="168">
        <f>SUM(E44:E47)</f>
        <v>101861</v>
      </c>
    </row>
    <row r="50" spans="1:5" ht="15.75" x14ac:dyDescent="0.25">
      <c r="A50" s="169" t="s">
        <v>144</v>
      </c>
      <c r="B50" s="170"/>
      <c r="C50" s="170"/>
      <c r="D50" s="170"/>
      <c r="E50" s="171"/>
    </row>
    <row r="51" spans="1:5" ht="15.75" x14ac:dyDescent="0.25">
      <c r="A51" s="165"/>
      <c r="B51" s="172" t="s">
        <v>36</v>
      </c>
      <c r="C51" s="172" t="s">
        <v>37</v>
      </c>
      <c r="D51" s="172" t="s">
        <v>38</v>
      </c>
      <c r="E51" s="173" t="s">
        <v>139</v>
      </c>
    </row>
    <row r="52" spans="1:5" ht="15.75" x14ac:dyDescent="0.25">
      <c r="A52" s="165" t="s">
        <v>40</v>
      </c>
      <c r="B52" s="166">
        <v>181</v>
      </c>
      <c r="C52" s="165">
        <v>22</v>
      </c>
      <c r="D52" s="165">
        <v>10</v>
      </c>
      <c r="E52" s="167">
        <v>213</v>
      </c>
    </row>
    <row r="53" spans="1:5" ht="15.75" x14ac:dyDescent="0.25">
      <c r="A53" s="165" t="s">
        <v>41</v>
      </c>
      <c r="B53" s="166">
        <v>17479</v>
      </c>
      <c r="C53" s="165">
        <v>175</v>
      </c>
      <c r="D53" s="165">
        <v>75</v>
      </c>
      <c r="E53" s="167">
        <v>17729</v>
      </c>
    </row>
    <row r="54" spans="1:5" ht="15.75" x14ac:dyDescent="0.25">
      <c r="A54" s="165" t="s">
        <v>42</v>
      </c>
      <c r="B54" s="166">
        <v>39731</v>
      </c>
      <c r="C54" s="165">
        <v>287</v>
      </c>
      <c r="D54" s="165">
        <v>377</v>
      </c>
      <c r="E54" s="167">
        <v>40395</v>
      </c>
    </row>
    <row r="55" spans="1:5" ht="15.75" x14ac:dyDescent="0.25">
      <c r="A55" s="165" t="s">
        <v>43</v>
      </c>
      <c r="B55" s="166">
        <v>44124</v>
      </c>
      <c r="C55" s="165">
        <v>32</v>
      </c>
      <c r="D55" s="165">
        <v>328</v>
      </c>
      <c r="E55" s="167">
        <v>44484</v>
      </c>
    </row>
    <row r="58" spans="1:5" ht="18.75" x14ac:dyDescent="0.3">
      <c r="A58" s="174" t="s">
        <v>145</v>
      </c>
      <c r="B58" s="175"/>
      <c r="C58" s="175"/>
      <c r="D58" s="175"/>
    </row>
    <row r="59" spans="1:5" ht="18.75" x14ac:dyDescent="0.3">
      <c r="A59" s="176"/>
      <c r="B59" s="177" t="s">
        <v>36</v>
      </c>
      <c r="C59" s="177" t="s">
        <v>37</v>
      </c>
      <c r="D59" s="177" t="s">
        <v>38</v>
      </c>
      <c r="E59" s="177" t="s">
        <v>39</v>
      </c>
    </row>
    <row r="60" spans="1:5" ht="18.75" x14ac:dyDescent="0.3">
      <c r="A60" s="178" t="s">
        <v>40</v>
      </c>
      <c r="B60" s="179">
        <v>170</v>
      </c>
      <c r="C60" s="176">
        <v>21</v>
      </c>
      <c r="D60" s="176">
        <v>10</v>
      </c>
      <c r="E60" s="180">
        <f t="shared" ref="E60:E63" si="13">SUM(B60:D60)</f>
        <v>201</v>
      </c>
    </row>
    <row r="61" spans="1:5" ht="18.75" x14ac:dyDescent="0.3">
      <c r="A61" s="178" t="s">
        <v>41</v>
      </c>
      <c r="B61" s="179">
        <v>17874</v>
      </c>
      <c r="C61" s="176">
        <v>170</v>
      </c>
      <c r="D61" s="176">
        <v>75</v>
      </c>
      <c r="E61" s="180">
        <f t="shared" si="13"/>
        <v>18119</v>
      </c>
    </row>
    <row r="62" spans="1:5" ht="18.75" x14ac:dyDescent="0.3">
      <c r="A62" s="178" t="s">
        <v>42</v>
      </c>
      <c r="B62" s="179">
        <v>40386</v>
      </c>
      <c r="C62" s="176">
        <v>320</v>
      </c>
      <c r="D62" s="176">
        <v>405</v>
      </c>
      <c r="E62" s="180">
        <f t="shared" si="13"/>
        <v>41111</v>
      </c>
    </row>
    <row r="63" spans="1:5" ht="18.75" x14ac:dyDescent="0.3">
      <c r="A63" s="178" t="s">
        <v>43</v>
      </c>
      <c r="B63" s="179">
        <v>44866</v>
      </c>
      <c r="C63" s="176">
        <v>44</v>
      </c>
      <c r="D63" s="176">
        <v>328</v>
      </c>
      <c r="E63" s="180">
        <f t="shared" si="13"/>
        <v>45238</v>
      </c>
    </row>
    <row r="64" spans="1:5" ht="18.75" x14ac:dyDescent="0.3">
      <c r="A64" s="178" t="s">
        <v>44</v>
      </c>
      <c r="B64" s="180">
        <f t="shared" ref="B64:E64" si="14">SUM(B60:B63)</f>
        <v>103296</v>
      </c>
      <c r="C64" s="178">
        <f t="shared" si="14"/>
        <v>555</v>
      </c>
      <c r="D64" s="178">
        <f t="shared" si="14"/>
        <v>818</v>
      </c>
      <c r="E64" s="180">
        <f t="shared" si="14"/>
        <v>104669</v>
      </c>
    </row>
    <row r="67" spans="1:5" ht="18.75" x14ac:dyDescent="0.3">
      <c r="A67" s="181" t="s">
        <v>146</v>
      </c>
      <c r="B67" s="182"/>
      <c r="C67" s="182"/>
      <c r="D67" s="182"/>
      <c r="E67" s="183"/>
    </row>
    <row r="68" spans="1:5" ht="18.75" x14ac:dyDescent="0.3">
      <c r="A68" s="184"/>
      <c r="B68" s="185" t="s">
        <v>36</v>
      </c>
      <c r="C68" s="185" t="s">
        <v>37</v>
      </c>
      <c r="D68" s="185" t="s">
        <v>38</v>
      </c>
      <c r="E68" s="185" t="s">
        <v>39</v>
      </c>
    </row>
    <row r="69" spans="1:5" ht="18.75" x14ac:dyDescent="0.3">
      <c r="A69" s="186" t="s">
        <v>40</v>
      </c>
      <c r="B69" s="187">
        <v>170</v>
      </c>
      <c r="C69" s="184">
        <v>13</v>
      </c>
      <c r="D69" s="184">
        <v>10</v>
      </c>
      <c r="E69" s="188">
        <f>SUM(B69:D69)</f>
        <v>193</v>
      </c>
    </row>
    <row r="70" spans="1:5" ht="18.75" x14ac:dyDescent="0.3">
      <c r="A70" s="186" t="s">
        <v>41</v>
      </c>
      <c r="B70" s="187">
        <v>17767</v>
      </c>
      <c r="C70" s="184">
        <v>172</v>
      </c>
      <c r="D70" s="184">
        <v>79</v>
      </c>
      <c r="E70" s="188">
        <f>SUM(B70:D70)</f>
        <v>18018</v>
      </c>
    </row>
    <row r="71" spans="1:5" ht="18.75" x14ac:dyDescent="0.3">
      <c r="A71" s="186" t="s">
        <v>42</v>
      </c>
      <c r="B71" s="187">
        <v>39822</v>
      </c>
      <c r="C71" s="184">
        <v>335</v>
      </c>
      <c r="D71" s="184">
        <v>414</v>
      </c>
      <c r="E71" s="188">
        <f>SUM(B71:D71)</f>
        <v>40571</v>
      </c>
    </row>
    <row r="72" spans="1:5" ht="18.75" x14ac:dyDescent="0.3">
      <c r="A72" s="186" t="s">
        <v>43</v>
      </c>
      <c r="B72" s="187">
        <v>45710</v>
      </c>
      <c r="C72" s="184">
        <v>152</v>
      </c>
      <c r="D72" s="184">
        <v>373</v>
      </c>
      <c r="E72" s="188">
        <f>SUM(B72:D72)</f>
        <v>46235</v>
      </c>
    </row>
    <row r="73" spans="1:5" ht="18.75" x14ac:dyDescent="0.3">
      <c r="A73" s="186" t="s">
        <v>44</v>
      </c>
      <c r="B73" s="188">
        <f>SUM(B69:B72)</f>
        <v>103469</v>
      </c>
      <c r="C73" s="186">
        <f t="shared" ref="C73:E73" si="15">SUM(C69:C72)</f>
        <v>672</v>
      </c>
      <c r="D73" s="186">
        <f t="shared" si="15"/>
        <v>876</v>
      </c>
      <c r="E73" s="188">
        <f t="shared" si="15"/>
        <v>105017</v>
      </c>
    </row>
    <row r="75" spans="1:5" ht="19.5" thickBot="1" x14ac:dyDescent="0.35">
      <c r="A75" s="181" t="s">
        <v>46</v>
      </c>
      <c r="B75" s="182"/>
      <c r="C75" s="182"/>
      <c r="D75" s="182"/>
      <c r="E75" s="183"/>
    </row>
    <row r="76" spans="1:5" ht="18.75" x14ac:dyDescent="0.3">
      <c r="A76" s="189"/>
      <c r="B76" s="190" t="s">
        <v>36</v>
      </c>
      <c r="C76" s="190" t="s">
        <v>37</v>
      </c>
      <c r="D76" s="190" t="s">
        <v>38</v>
      </c>
      <c r="E76" s="191" t="s">
        <v>39</v>
      </c>
    </row>
    <row r="77" spans="1:5" ht="18.75" x14ac:dyDescent="0.3">
      <c r="A77" s="192" t="s">
        <v>40</v>
      </c>
      <c r="B77" s="187">
        <v>156</v>
      </c>
      <c r="C77" s="184">
        <v>13</v>
      </c>
      <c r="D77" s="184">
        <v>9</v>
      </c>
      <c r="E77" s="193">
        <f>SUM(B77:D77)</f>
        <v>178</v>
      </c>
    </row>
    <row r="78" spans="1:5" ht="18.75" x14ac:dyDescent="0.3">
      <c r="A78" s="192" t="s">
        <v>41</v>
      </c>
      <c r="B78" s="187">
        <v>17690</v>
      </c>
      <c r="C78" s="184">
        <v>171</v>
      </c>
      <c r="D78" s="184">
        <v>82</v>
      </c>
      <c r="E78" s="193">
        <f>SUM(B78:D78)</f>
        <v>17943</v>
      </c>
    </row>
    <row r="79" spans="1:5" ht="18.75" x14ac:dyDescent="0.3">
      <c r="A79" s="192" t="s">
        <v>42</v>
      </c>
      <c r="B79" s="187">
        <v>39219</v>
      </c>
      <c r="C79" s="184">
        <v>336</v>
      </c>
      <c r="D79" s="184">
        <v>425</v>
      </c>
      <c r="E79" s="193">
        <f>SUM(B79:D79)</f>
        <v>39980</v>
      </c>
    </row>
    <row r="80" spans="1:5" ht="18.75" x14ac:dyDescent="0.3">
      <c r="A80" s="192" t="s">
        <v>43</v>
      </c>
      <c r="B80" s="187">
        <v>45669</v>
      </c>
      <c r="C80" s="184">
        <v>145</v>
      </c>
      <c r="D80" s="184">
        <v>449</v>
      </c>
      <c r="E80" s="193">
        <f>SUM(B80:D80)</f>
        <v>46263</v>
      </c>
    </row>
    <row r="81" spans="1:10" ht="19.5" thickBot="1" x14ac:dyDescent="0.35">
      <c r="A81" s="194" t="s">
        <v>44</v>
      </c>
      <c r="B81" s="195">
        <f>SUM(B77:B80)</f>
        <v>102734</v>
      </c>
      <c r="C81" s="196">
        <f t="shared" ref="C81:E81" si="16">SUM(C77:C80)</f>
        <v>665</v>
      </c>
      <c r="D81" s="196">
        <f t="shared" si="16"/>
        <v>965</v>
      </c>
      <c r="E81" s="197">
        <f t="shared" si="16"/>
        <v>104364</v>
      </c>
    </row>
    <row r="82" spans="1:10" x14ac:dyDescent="0.25">
      <c r="J82" t="s">
        <v>83</v>
      </c>
    </row>
    <row r="83" spans="1:10" ht="15.75" thickBot="1" x14ac:dyDescent="0.3">
      <c r="A83" s="198" t="s">
        <v>47</v>
      </c>
      <c r="B83" s="183"/>
      <c r="C83" s="183"/>
      <c r="D83" s="183"/>
      <c r="E83" s="183"/>
    </row>
    <row r="84" spans="1:10" x14ac:dyDescent="0.25">
      <c r="A84" s="199"/>
      <c r="B84" s="200" t="s">
        <v>36</v>
      </c>
      <c r="C84" s="200" t="s">
        <v>37</v>
      </c>
      <c r="D84" s="200" t="s">
        <v>38</v>
      </c>
      <c r="E84" s="201" t="s">
        <v>39</v>
      </c>
    </row>
    <row r="85" spans="1:10" x14ac:dyDescent="0.25">
      <c r="A85" s="202" t="s">
        <v>40</v>
      </c>
      <c r="B85" s="129">
        <v>164</v>
      </c>
      <c r="C85" s="129">
        <v>12</v>
      </c>
      <c r="D85" s="129">
        <v>10</v>
      </c>
      <c r="E85" s="203">
        <v>186</v>
      </c>
    </row>
    <row r="86" spans="1:10" x14ac:dyDescent="0.25">
      <c r="A86" s="202" t="s">
        <v>41</v>
      </c>
      <c r="B86" s="129">
        <v>17414</v>
      </c>
      <c r="C86" s="129">
        <v>172</v>
      </c>
      <c r="D86" s="129">
        <v>85</v>
      </c>
      <c r="E86" s="203">
        <v>17671</v>
      </c>
    </row>
    <row r="87" spans="1:10" x14ac:dyDescent="0.25">
      <c r="A87" s="202" t="s">
        <v>42</v>
      </c>
      <c r="B87" s="129">
        <v>39624</v>
      </c>
      <c r="C87" s="129">
        <v>336</v>
      </c>
      <c r="D87" s="129">
        <v>438</v>
      </c>
      <c r="E87" s="203">
        <v>40398</v>
      </c>
    </row>
    <row r="88" spans="1:10" x14ac:dyDescent="0.25">
      <c r="A88" s="202" t="s">
        <v>43</v>
      </c>
      <c r="B88" s="129">
        <v>42585</v>
      </c>
      <c r="C88" s="129">
        <v>150</v>
      </c>
      <c r="D88" s="129">
        <v>445</v>
      </c>
      <c r="E88" s="203">
        <v>43180</v>
      </c>
    </row>
    <row r="89" spans="1:10" ht="15.75" thickBot="1" x14ac:dyDescent="0.3">
      <c r="A89" s="204" t="s">
        <v>44</v>
      </c>
      <c r="B89" s="205">
        <v>99787</v>
      </c>
      <c r="C89" s="205">
        <v>670</v>
      </c>
      <c r="D89" s="205">
        <v>978</v>
      </c>
      <c r="E89" s="206">
        <v>101435</v>
      </c>
    </row>
    <row r="92" spans="1:10" ht="18.75" x14ac:dyDescent="0.3">
      <c r="A92" s="115" t="s">
        <v>48</v>
      </c>
      <c r="B92" s="116"/>
      <c r="C92" s="116"/>
      <c r="D92" s="116"/>
    </row>
    <row r="93" spans="1:10" ht="18.75" x14ac:dyDescent="0.3">
      <c r="A93" s="117"/>
      <c r="B93" s="118" t="s">
        <v>36</v>
      </c>
      <c r="C93" s="118" t="s">
        <v>37</v>
      </c>
      <c r="D93" s="118" t="s">
        <v>38</v>
      </c>
      <c r="E93" s="118" t="s">
        <v>39</v>
      </c>
    </row>
    <row r="94" spans="1:10" ht="18.75" x14ac:dyDescent="0.3">
      <c r="A94" s="119" t="s">
        <v>40</v>
      </c>
      <c r="B94" s="120">
        <v>153</v>
      </c>
      <c r="C94" s="117">
        <v>19</v>
      </c>
      <c r="D94" s="117">
        <v>12</v>
      </c>
      <c r="E94" s="121">
        <f>SUM(B94:D94)</f>
        <v>184</v>
      </c>
    </row>
    <row r="95" spans="1:10" ht="18.75" x14ac:dyDescent="0.3">
      <c r="A95" s="119" t="s">
        <v>41</v>
      </c>
      <c r="B95" s="120">
        <v>17895</v>
      </c>
      <c r="C95" s="117">
        <v>180</v>
      </c>
      <c r="D95" s="117">
        <v>105</v>
      </c>
      <c r="E95" s="121">
        <f>SUM(B95:D95)</f>
        <v>18180</v>
      </c>
    </row>
    <row r="96" spans="1:10" ht="18.75" x14ac:dyDescent="0.3">
      <c r="A96" s="119" t="s">
        <v>42</v>
      </c>
      <c r="B96" s="120">
        <v>39024</v>
      </c>
      <c r="C96" s="117">
        <v>350</v>
      </c>
      <c r="D96" s="117">
        <v>522</v>
      </c>
      <c r="E96" s="121">
        <f>SUM(B96:D96)</f>
        <v>39896</v>
      </c>
    </row>
    <row r="97" spans="1:5" ht="18.75" x14ac:dyDescent="0.3">
      <c r="A97" s="119" t="s">
        <v>43</v>
      </c>
      <c r="B97" s="120">
        <v>44664</v>
      </c>
      <c r="C97" s="117">
        <v>167</v>
      </c>
      <c r="D97" s="117">
        <v>519</v>
      </c>
      <c r="E97" s="121">
        <f>SUM(B97:D97)</f>
        <v>45350</v>
      </c>
    </row>
    <row r="98" spans="1:5" ht="18.75" x14ac:dyDescent="0.3">
      <c r="A98" s="119" t="s">
        <v>44</v>
      </c>
      <c r="B98" s="121">
        <f>SUM(B94:B97)</f>
        <v>101736</v>
      </c>
      <c r="C98" s="119">
        <f t="shared" ref="C98:E98" si="17">SUM(C94:C97)</f>
        <v>716</v>
      </c>
      <c r="D98" s="119">
        <f t="shared" si="17"/>
        <v>1158</v>
      </c>
      <c r="E98" s="121">
        <f t="shared" si="17"/>
        <v>103610</v>
      </c>
    </row>
    <row r="99" spans="1:5" x14ac:dyDescent="0.25">
      <c r="D99" s="134"/>
    </row>
    <row r="101" spans="1:5" ht="18.75" x14ac:dyDescent="0.3">
      <c r="A101" s="115" t="s">
        <v>49</v>
      </c>
      <c r="B101" s="116"/>
      <c r="C101" s="116"/>
      <c r="D101" s="116"/>
    </row>
    <row r="102" spans="1:5" ht="18.75" x14ac:dyDescent="0.3">
      <c r="A102" s="117"/>
      <c r="B102" s="118" t="s">
        <v>36</v>
      </c>
      <c r="C102" s="118" t="s">
        <v>37</v>
      </c>
      <c r="D102" s="118" t="s">
        <v>38</v>
      </c>
      <c r="E102" s="118" t="s">
        <v>39</v>
      </c>
    </row>
    <row r="103" spans="1:5" ht="18.75" x14ac:dyDescent="0.3">
      <c r="A103" s="119" t="s">
        <v>40</v>
      </c>
      <c r="B103" s="120">
        <v>177</v>
      </c>
      <c r="C103" s="117">
        <v>18</v>
      </c>
      <c r="D103" s="117">
        <v>13</v>
      </c>
      <c r="E103" s="121">
        <f>SUM(B103:D103)</f>
        <v>208</v>
      </c>
    </row>
    <row r="104" spans="1:5" ht="18.75" x14ac:dyDescent="0.3">
      <c r="A104" s="119" t="s">
        <v>41</v>
      </c>
      <c r="B104" s="120">
        <v>17297</v>
      </c>
      <c r="C104" s="117">
        <v>164</v>
      </c>
      <c r="D104" s="117">
        <v>105</v>
      </c>
      <c r="E104" s="121">
        <f>SUM(B104:D104)</f>
        <v>17566</v>
      </c>
    </row>
    <row r="105" spans="1:5" ht="18.75" x14ac:dyDescent="0.3">
      <c r="A105" s="119" t="s">
        <v>42</v>
      </c>
      <c r="B105" s="120">
        <v>37092</v>
      </c>
      <c r="C105" s="117">
        <v>327</v>
      </c>
      <c r="D105" s="117">
        <v>601</v>
      </c>
      <c r="E105" s="121">
        <f>SUM(B105:D105)</f>
        <v>38020</v>
      </c>
    </row>
    <row r="106" spans="1:5" ht="18.75" x14ac:dyDescent="0.3">
      <c r="A106" s="119" t="s">
        <v>43</v>
      </c>
      <c r="B106" s="120">
        <v>40395</v>
      </c>
      <c r="C106" s="117">
        <v>121</v>
      </c>
      <c r="D106" s="117">
        <v>665</v>
      </c>
      <c r="E106" s="121">
        <f>SUM(B106:D106)</f>
        <v>41181</v>
      </c>
    </row>
    <row r="107" spans="1:5" ht="18.75" x14ac:dyDescent="0.3">
      <c r="A107" s="119" t="s">
        <v>44</v>
      </c>
      <c r="B107" s="121">
        <f t="shared" ref="B107:E107" si="18">SUM(B103:B106)</f>
        <v>94961</v>
      </c>
      <c r="C107" s="121">
        <f t="shared" si="18"/>
        <v>630</v>
      </c>
      <c r="D107" s="121">
        <f t="shared" si="18"/>
        <v>1384</v>
      </c>
      <c r="E107" s="121">
        <f t="shared" si="18"/>
        <v>96975</v>
      </c>
    </row>
    <row r="108" spans="1:5" ht="18.75" x14ac:dyDescent="0.3">
      <c r="A108" s="207"/>
      <c r="B108" s="208"/>
      <c r="C108" s="208"/>
      <c r="D108" s="208"/>
      <c r="E108" s="208"/>
    </row>
    <row r="109" spans="1:5" ht="18.75" x14ac:dyDescent="0.3">
      <c r="A109" s="115" t="s">
        <v>50</v>
      </c>
      <c r="B109" s="208"/>
      <c r="C109" s="208"/>
      <c r="D109" s="208"/>
      <c r="E109" s="208"/>
    </row>
    <row r="110" spans="1:5" ht="18.75" x14ac:dyDescent="0.3">
      <c r="A110" s="117"/>
      <c r="B110" s="118" t="s">
        <v>36</v>
      </c>
      <c r="C110" s="118" t="s">
        <v>37</v>
      </c>
      <c r="D110" s="118" t="s">
        <v>38</v>
      </c>
      <c r="E110" s="118" t="s">
        <v>39</v>
      </c>
    </row>
    <row r="111" spans="1:5" ht="18.75" x14ac:dyDescent="0.3">
      <c r="A111" s="119" t="s">
        <v>40</v>
      </c>
      <c r="B111" s="120">
        <v>175</v>
      </c>
      <c r="C111" s="117">
        <v>16</v>
      </c>
      <c r="D111" s="117">
        <v>13</v>
      </c>
      <c r="E111" s="121">
        <f>SUM(B111:D111)</f>
        <v>204</v>
      </c>
    </row>
    <row r="112" spans="1:5" ht="18.75" x14ac:dyDescent="0.3">
      <c r="A112" s="119" t="s">
        <v>41</v>
      </c>
      <c r="B112" s="120">
        <v>17344</v>
      </c>
      <c r="C112" s="117">
        <v>169</v>
      </c>
      <c r="D112" s="117">
        <v>106</v>
      </c>
      <c r="E112" s="121">
        <f t="shared" ref="E112:E115" si="19">SUM(B112:D112)</f>
        <v>17619</v>
      </c>
    </row>
    <row r="113" spans="1:5" ht="18.75" x14ac:dyDescent="0.3">
      <c r="A113" s="119" t="s">
        <v>42</v>
      </c>
      <c r="B113" s="120">
        <v>36807</v>
      </c>
      <c r="C113" s="117">
        <v>327</v>
      </c>
      <c r="D113" s="117">
        <v>599</v>
      </c>
      <c r="E113" s="121">
        <f t="shared" si="19"/>
        <v>37733</v>
      </c>
    </row>
    <row r="114" spans="1:5" ht="18.75" x14ac:dyDescent="0.3">
      <c r="A114" s="119" t="s">
        <v>43</v>
      </c>
      <c r="B114" s="120">
        <v>38120</v>
      </c>
      <c r="C114" s="117">
        <v>117</v>
      </c>
      <c r="D114" s="117">
        <v>705</v>
      </c>
      <c r="E114" s="121">
        <f t="shared" si="19"/>
        <v>38942</v>
      </c>
    </row>
    <row r="115" spans="1:5" ht="18.75" x14ac:dyDescent="0.3">
      <c r="A115" s="119" t="s">
        <v>44</v>
      </c>
      <c r="B115" s="121">
        <f>SUM(B111:B114)</f>
        <v>92446</v>
      </c>
      <c r="C115" s="121">
        <f t="shared" ref="C115:D115" si="20">SUM(C111:C114)</f>
        <v>629</v>
      </c>
      <c r="D115" s="121">
        <f t="shared" si="20"/>
        <v>1423</v>
      </c>
      <c r="E115" s="121">
        <f t="shared" si="19"/>
        <v>94498</v>
      </c>
    </row>
    <row r="118" spans="1:5" ht="15.75" x14ac:dyDescent="0.25">
      <c r="A118" s="209" t="s">
        <v>51</v>
      </c>
      <c r="B118" s="210"/>
      <c r="C118" s="210"/>
      <c r="D118" s="210"/>
      <c r="E118" s="53"/>
    </row>
    <row r="119" spans="1:5" ht="15.75" x14ac:dyDescent="0.25">
      <c r="A119" s="211"/>
      <c r="B119" s="212" t="s">
        <v>36</v>
      </c>
      <c r="C119" s="212" t="s">
        <v>37</v>
      </c>
      <c r="D119" s="212" t="s">
        <v>38</v>
      </c>
      <c r="E119" s="212" t="s">
        <v>39</v>
      </c>
    </row>
    <row r="120" spans="1:5" ht="15.75" x14ac:dyDescent="0.25">
      <c r="A120" s="213" t="s">
        <v>40</v>
      </c>
      <c r="B120" s="214">
        <v>210</v>
      </c>
      <c r="C120" s="211">
        <v>16</v>
      </c>
      <c r="D120" s="211">
        <v>15</v>
      </c>
      <c r="E120" s="215">
        <f>SUM(B120:D120)</f>
        <v>241</v>
      </c>
    </row>
    <row r="121" spans="1:5" ht="15.75" x14ac:dyDescent="0.25">
      <c r="A121" s="213" t="s">
        <v>41</v>
      </c>
      <c r="B121" s="214">
        <v>17331</v>
      </c>
      <c r="C121" s="211">
        <v>171</v>
      </c>
      <c r="D121" s="211">
        <v>116</v>
      </c>
      <c r="E121" s="215">
        <f t="shared" ref="E121:E123" si="21">SUM(B121:D121)</f>
        <v>17618</v>
      </c>
    </row>
    <row r="122" spans="1:5" ht="15.75" x14ac:dyDescent="0.25">
      <c r="A122" s="213" t="s">
        <v>42</v>
      </c>
      <c r="B122" s="214">
        <v>36665</v>
      </c>
      <c r="C122" s="211">
        <v>341</v>
      </c>
      <c r="D122" s="211">
        <v>641</v>
      </c>
      <c r="E122" s="215">
        <f t="shared" si="21"/>
        <v>37647</v>
      </c>
    </row>
    <row r="123" spans="1:5" ht="15.75" x14ac:dyDescent="0.25">
      <c r="A123" s="213" t="s">
        <v>43</v>
      </c>
      <c r="B123" s="214">
        <v>39573</v>
      </c>
      <c r="C123" s="211">
        <v>115</v>
      </c>
      <c r="D123" s="211">
        <v>694</v>
      </c>
      <c r="E123" s="215">
        <f t="shared" si="21"/>
        <v>40382</v>
      </c>
    </row>
    <row r="124" spans="1:5" ht="15.75" x14ac:dyDescent="0.25">
      <c r="A124" s="213" t="s">
        <v>44</v>
      </c>
      <c r="B124" s="215">
        <f>SUM(B120:B123)</f>
        <v>93779</v>
      </c>
      <c r="C124" s="215">
        <f t="shared" ref="C124:E124" si="22">SUM(C120:C123)</f>
        <v>643</v>
      </c>
      <c r="D124" s="215">
        <f t="shared" si="22"/>
        <v>1466</v>
      </c>
      <c r="E124" s="215">
        <f t="shared" si="22"/>
        <v>95888</v>
      </c>
    </row>
    <row r="125" spans="1:5" ht="15.75" x14ac:dyDescent="0.25">
      <c r="A125" s="216"/>
      <c r="B125" s="217"/>
      <c r="C125" s="217"/>
      <c r="D125" s="217"/>
      <c r="E125" s="217"/>
    </row>
    <row r="126" spans="1:5" ht="15.75" x14ac:dyDescent="0.25">
      <c r="A126" s="216"/>
      <c r="B126" s="217"/>
      <c r="C126" s="217"/>
      <c r="D126" s="217"/>
      <c r="E126" s="217"/>
    </row>
    <row r="127" spans="1:5" ht="15.75" x14ac:dyDescent="0.25">
      <c r="A127" s="209" t="s">
        <v>120</v>
      </c>
      <c r="B127" s="210"/>
      <c r="C127" s="210"/>
      <c r="D127" s="210"/>
      <c r="E127" s="53"/>
    </row>
    <row r="128" spans="1:5" ht="15.75" x14ac:dyDescent="0.25">
      <c r="A128" s="211"/>
      <c r="B128" s="212" t="s">
        <v>36</v>
      </c>
      <c r="C128" s="212" t="s">
        <v>37</v>
      </c>
      <c r="D128" s="212" t="s">
        <v>38</v>
      </c>
      <c r="E128" s="212" t="s">
        <v>39</v>
      </c>
    </row>
    <row r="129" spans="1:5" ht="15.75" x14ac:dyDescent="0.25">
      <c r="A129" s="213" t="s">
        <v>40</v>
      </c>
      <c r="B129" s="214">
        <v>209</v>
      </c>
      <c r="C129" s="211">
        <v>33</v>
      </c>
      <c r="D129" s="211">
        <v>15</v>
      </c>
      <c r="E129" s="215">
        <f>SUM(B129:D129)</f>
        <v>257</v>
      </c>
    </row>
    <row r="130" spans="1:5" ht="15.75" x14ac:dyDescent="0.25">
      <c r="A130" s="213" t="s">
        <v>41</v>
      </c>
      <c r="B130" s="214">
        <v>17017</v>
      </c>
      <c r="C130" s="211">
        <v>248</v>
      </c>
      <c r="D130" s="211">
        <v>116</v>
      </c>
      <c r="E130" s="215">
        <f t="shared" ref="E130:E132" si="23">SUM(B130:D130)</f>
        <v>17381</v>
      </c>
    </row>
    <row r="131" spans="1:5" ht="15.75" x14ac:dyDescent="0.25">
      <c r="A131" s="213" t="s">
        <v>42</v>
      </c>
      <c r="B131" s="214">
        <v>36583</v>
      </c>
      <c r="C131" s="211">
        <v>362</v>
      </c>
      <c r="D131" s="211">
        <v>645</v>
      </c>
      <c r="E131" s="215">
        <f t="shared" si="23"/>
        <v>37590</v>
      </c>
    </row>
    <row r="132" spans="1:5" ht="15.75" x14ac:dyDescent="0.25">
      <c r="A132" s="213" t="s">
        <v>43</v>
      </c>
      <c r="B132" s="214">
        <v>38945</v>
      </c>
      <c r="C132" s="211">
        <v>132</v>
      </c>
      <c r="D132" s="211">
        <v>721</v>
      </c>
      <c r="E132" s="215">
        <f t="shared" si="23"/>
        <v>39798</v>
      </c>
    </row>
    <row r="133" spans="1:5" ht="15.75" x14ac:dyDescent="0.25">
      <c r="A133" s="213" t="s">
        <v>44</v>
      </c>
      <c r="B133" s="215">
        <f>SUM(B129:B132)</f>
        <v>92754</v>
      </c>
      <c r="C133" s="215">
        <f t="shared" ref="C133:E133" si="24">SUM(C129:C132)</f>
        <v>775</v>
      </c>
      <c r="D133" s="215">
        <f t="shared" si="24"/>
        <v>1497</v>
      </c>
      <c r="E133" s="215">
        <f t="shared" si="24"/>
        <v>95026</v>
      </c>
    </row>
    <row r="134" spans="1:5" ht="15.75" x14ac:dyDescent="0.25">
      <c r="A134" s="51"/>
      <c r="B134" s="51"/>
      <c r="C134" s="51"/>
      <c r="D134" s="51"/>
      <c r="E134" s="51"/>
    </row>
  </sheetData>
  <mergeCells count="5">
    <mergeCell ref="A3:C3"/>
    <mergeCell ref="A4:C4"/>
    <mergeCell ref="A5:C5"/>
    <mergeCell ref="A6:C6"/>
    <mergeCell ref="A7:C7"/>
  </mergeCells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 payment channels</vt:lpstr>
      <vt:lpstr>credit by sector</vt:lpstr>
      <vt:lpstr>Credit &amp; Deposit Statisics</vt:lpstr>
      <vt:lpstr>NPL.</vt:lpstr>
      <vt:lpstr>Staff Strenght</vt:lpstr>
      <vt:lpstr>'Credit &amp; Deposit Statisics'!Print_Area</vt:lpstr>
      <vt:lpstr>'credit by sector'!Print_Area</vt:lpstr>
      <vt:lpstr>'e payment channels'!Print_Area</vt:lpstr>
      <vt:lpstr>'Credit &amp; Deposit Statisics'!Print_Titles</vt:lpstr>
      <vt:lpstr>'credit by sector'!Print_Titles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ADEJO, VALLI TAKAYA</dc:creator>
  <cp:lastModifiedBy>Yemi Kale</cp:lastModifiedBy>
  <cp:lastPrinted>2020-11-27T13:53:51Z</cp:lastPrinted>
  <dcterms:created xsi:type="dcterms:W3CDTF">2020-11-27T11:40:27Z</dcterms:created>
  <dcterms:modified xsi:type="dcterms:W3CDTF">2021-04-22T06:16:29Z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c88eb2-eb2d-44c8-912e-96a8f22df436_Enabled">
    <vt:lpwstr>False</vt:lpwstr>
  </property>
  <property fmtid="{D5CDD505-2E9C-101B-9397-08002B2CF9AE}" pid="3" name="MSIP_Label_a6c88eb2-eb2d-44c8-912e-96a8f22df436_SiteId">
    <vt:lpwstr>9cdc7dd5-9dd6-4fbb-9a68-bcb9021721d0</vt:lpwstr>
  </property>
  <property fmtid="{D5CDD505-2E9C-101B-9397-08002B2CF9AE}" pid="4" name="MSIP_Label_a6c88eb2-eb2d-44c8-912e-96a8f22df436_Owner">
    <vt:lpwstr>ADEJO18737@cbn.gov.ng</vt:lpwstr>
  </property>
  <property fmtid="{D5CDD505-2E9C-101B-9397-08002B2CF9AE}" pid="5" name="MSIP_Label_a6c88eb2-eb2d-44c8-912e-96a8f22df436_SetDate">
    <vt:lpwstr>2020-12-02T11:21:20.4290784Z</vt:lpwstr>
  </property>
  <property fmtid="{D5CDD505-2E9C-101B-9397-08002B2CF9AE}" pid="6" name="MSIP_Label_a6c88eb2-eb2d-44c8-912e-96a8f22df436_Name">
    <vt:lpwstr>Confidential</vt:lpwstr>
  </property>
  <property fmtid="{D5CDD505-2E9C-101B-9397-08002B2CF9AE}" pid="7" name="MSIP_Label_a6c88eb2-eb2d-44c8-912e-96a8f22df436_Application">
    <vt:lpwstr>Microsoft Azure Information Protection</vt:lpwstr>
  </property>
  <property fmtid="{D5CDD505-2E9C-101B-9397-08002B2CF9AE}" pid="8" name="MSIP_Label_a6c88eb2-eb2d-44c8-912e-96a8f22df436_Extended_MSFT_Method">
    <vt:lpwstr>Automatic</vt:lpwstr>
  </property>
  <property fmtid="{D5CDD505-2E9C-101B-9397-08002B2CF9AE}" pid="9" name="MSIP_Label_56a3f9de-d7f5-4481-ad90-6d032fa2cd3a_Enabled">
    <vt:lpwstr>False</vt:lpwstr>
  </property>
  <property fmtid="{D5CDD505-2E9C-101B-9397-08002B2CF9AE}" pid="10" name="MSIP_Label_56a3f9de-d7f5-4481-ad90-6d032fa2cd3a_SiteId">
    <vt:lpwstr>9cdc7dd5-9dd6-4fbb-9a68-bcb9021721d0</vt:lpwstr>
  </property>
  <property fmtid="{D5CDD505-2E9C-101B-9397-08002B2CF9AE}" pid="11" name="MSIP_Label_56a3f9de-d7f5-4481-ad90-6d032fa2cd3a_Owner">
    <vt:lpwstr>ADEJO18737@cbn.gov.ng</vt:lpwstr>
  </property>
  <property fmtid="{D5CDD505-2E9C-101B-9397-08002B2CF9AE}" pid="12" name="MSIP_Label_56a3f9de-d7f5-4481-ad90-6d032fa2cd3a_SetDate">
    <vt:lpwstr>2020-12-02T11:21:20.4290784Z</vt:lpwstr>
  </property>
  <property fmtid="{D5CDD505-2E9C-101B-9397-08002B2CF9AE}" pid="13" name="MSIP_Label_56a3f9de-d7f5-4481-ad90-6d032fa2cd3a_Name">
    <vt:lpwstr>Anyone (not protected)</vt:lpwstr>
  </property>
  <property fmtid="{D5CDD505-2E9C-101B-9397-08002B2CF9AE}" pid="14" name="MSIP_Label_56a3f9de-d7f5-4481-ad90-6d032fa2cd3a_Application">
    <vt:lpwstr>Microsoft Azure Information Protection</vt:lpwstr>
  </property>
  <property fmtid="{D5CDD505-2E9C-101B-9397-08002B2CF9AE}" pid="15" name="MSIP_Label_56a3f9de-d7f5-4481-ad90-6d032fa2cd3a_Parent">
    <vt:lpwstr>a6c88eb2-eb2d-44c8-912e-96a8f22df436</vt:lpwstr>
  </property>
  <property fmtid="{D5CDD505-2E9C-101B-9397-08002B2CF9AE}" pid="16" name="MSIP_Label_56a3f9de-d7f5-4481-ad90-6d032fa2cd3a_Extended_MSFT_Method">
    <vt:lpwstr>Automatic</vt:lpwstr>
  </property>
</Properties>
</file>